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ler\Documents\Štreit\"/>
    </mc:Choice>
  </mc:AlternateContent>
  <xr:revisionPtr revIDLastSave="0" documentId="8_{DBC9D1AF-E6ED-402C-9AA0-7642CDAB9B2E}" xr6:coauthVersionLast="43" xr6:coauthVersionMax="43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Pol'!$A$1:$X$155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16" i="1" s="1"/>
  <c r="G41" i="1"/>
  <c r="F41" i="1"/>
  <c r="G40" i="1"/>
  <c r="F40" i="1"/>
  <c r="G39" i="1"/>
  <c r="F39" i="1"/>
  <c r="G154" i="12"/>
  <c r="BA16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G14" i="12" s="1"/>
  <c r="I15" i="12"/>
  <c r="K15" i="12"/>
  <c r="K14" i="12" s="1"/>
  <c r="O15" i="12"/>
  <c r="O14" i="12" s="1"/>
  <c r="Q15" i="12"/>
  <c r="V15" i="12"/>
  <c r="V14" i="12" s="1"/>
  <c r="G17" i="12"/>
  <c r="I17" i="12"/>
  <c r="I14" i="12" s="1"/>
  <c r="K17" i="12"/>
  <c r="M17" i="12"/>
  <c r="O17" i="12"/>
  <c r="Q17" i="12"/>
  <c r="Q14" i="12" s="1"/>
  <c r="V17" i="12"/>
  <c r="G25" i="12"/>
  <c r="K25" i="12"/>
  <c r="O25" i="12"/>
  <c r="V25" i="12"/>
  <c r="G26" i="12"/>
  <c r="I26" i="12"/>
  <c r="I25" i="12" s="1"/>
  <c r="K26" i="12"/>
  <c r="M26" i="12"/>
  <c r="M25" i="12" s="1"/>
  <c r="O26" i="12"/>
  <c r="Q26" i="12"/>
  <c r="Q25" i="12" s="1"/>
  <c r="V26" i="12"/>
  <c r="G30" i="12"/>
  <c r="K30" i="12"/>
  <c r="O30" i="12"/>
  <c r="V30" i="12"/>
  <c r="G31" i="12"/>
  <c r="I31" i="12"/>
  <c r="I30" i="12" s="1"/>
  <c r="K31" i="12"/>
  <c r="M31" i="12"/>
  <c r="M30" i="12" s="1"/>
  <c r="O31" i="12"/>
  <c r="Q31" i="12"/>
  <c r="Q30" i="12" s="1"/>
  <c r="V31" i="12"/>
  <c r="G34" i="12"/>
  <c r="K34" i="12"/>
  <c r="O34" i="12"/>
  <c r="V34" i="12"/>
  <c r="G35" i="12"/>
  <c r="I35" i="12"/>
  <c r="I34" i="12" s="1"/>
  <c r="K35" i="12"/>
  <c r="M35" i="12"/>
  <c r="M34" i="12" s="1"/>
  <c r="O35" i="12"/>
  <c r="Q35" i="12"/>
  <c r="Q34" i="12" s="1"/>
  <c r="V35" i="12"/>
  <c r="G39" i="12"/>
  <c r="I39" i="12"/>
  <c r="I38" i="12" s="1"/>
  <c r="K39" i="12"/>
  <c r="M39" i="12"/>
  <c r="O39" i="12"/>
  <c r="Q39" i="12"/>
  <c r="Q38" i="12" s="1"/>
  <c r="V39" i="12"/>
  <c r="G43" i="12"/>
  <c r="M43" i="12" s="1"/>
  <c r="I43" i="12"/>
  <c r="K43" i="12"/>
  <c r="K38" i="12" s="1"/>
  <c r="O43" i="12"/>
  <c r="O38" i="12" s="1"/>
  <c r="Q43" i="12"/>
  <c r="V43" i="12"/>
  <c r="V38" i="12" s="1"/>
  <c r="G46" i="12"/>
  <c r="I46" i="12"/>
  <c r="K46" i="12"/>
  <c r="M46" i="12"/>
  <c r="O46" i="12"/>
  <c r="Q46" i="12"/>
  <c r="V46" i="12"/>
  <c r="G49" i="12"/>
  <c r="I49" i="12"/>
  <c r="I48" i="12" s="1"/>
  <c r="K49" i="12"/>
  <c r="M49" i="12"/>
  <c r="O49" i="12"/>
  <c r="Q49" i="12"/>
  <c r="Q48" i="12" s="1"/>
  <c r="V49" i="12"/>
  <c r="G51" i="12"/>
  <c r="M51" i="12" s="1"/>
  <c r="I51" i="12"/>
  <c r="K51" i="12"/>
  <c r="K48" i="12" s="1"/>
  <c r="O51" i="12"/>
  <c r="O48" i="12" s="1"/>
  <c r="Q51" i="12"/>
  <c r="V51" i="12"/>
  <c r="V48" i="12" s="1"/>
  <c r="G54" i="12"/>
  <c r="I54" i="12"/>
  <c r="K54" i="12"/>
  <c r="M54" i="12"/>
  <c r="O54" i="12"/>
  <c r="Q54" i="12"/>
  <c r="V54" i="12"/>
  <c r="G57" i="12"/>
  <c r="K57" i="12"/>
  <c r="O57" i="12"/>
  <c r="V57" i="12"/>
  <c r="G58" i="12"/>
  <c r="I58" i="12"/>
  <c r="I57" i="12" s="1"/>
  <c r="K58" i="12"/>
  <c r="M58" i="12"/>
  <c r="M57" i="12" s="1"/>
  <c r="O58" i="12"/>
  <c r="Q58" i="12"/>
  <c r="Q57" i="12" s="1"/>
  <c r="V58" i="12"/>
  <c r="G60" i="12"/>
  <c r="K60" i="12"/>
  <c r="O60" i="12"/>
  <c r="V60" i="12"/>
  <c r="G61" i="12"/>
  <c r="I61" i="12"/>
  <c r="I60" i="12" s="1"/>
  <c r="K61" i="12"/>
  <c r="M61" i="12"/>
  <c r="M60" i="12" s="1"/>
  <c r="O61" i="12"/>
  <c r="Q61" i="12"/>
  <c r="Q60" i="12" s="1"/>
  <c r="V61" i="12"/>
  <c r="G62" i="12"/>
  <c r="K62" i="12"/>
  <c r="O62" i="12"/>
  <c r="V62" i="12"/>
  <c r="G63" i="12"/>
  <c r="I63" i="12"/>
  <c r="I62" i="12" s="1"/>
  <c r="K63" i="12"/>
  <c r="M63" i="12"/>
  <c r="M62" i="12" s="1"/>
  <c r="O63" i="12"/>
  <c r="Q63" i="12"/>
  <c r="Q62" i="12" s="1"/>
  <c r="V63" i="12"/>
  <c r="G66" i="12"/>
  <c r="I66" i="12"/>
  <c r="I65" i="12" s="1"/>
  <c r="K66" i="12"/>
  <c r="M66" i="12"/>
  <c r="O66" i="12"/>
  <c r="Q66" i="12"/>
  <c r="Q65" i="12" s="1"/>
  <c r="V66" i="12"/>
  <c r="G71" i="12"/>
  <c r="M71" i="12" s="1"/>
  <c r="I71" i="12"/>
  <c r="K71" i="12"/>
  <c r="K65" i="12" s="1"/>
  <c r="O71" i="12"/>
  <c r="O65" i="12" s="1"/>
  <c r="Q71" i="12"/>
  <c r="V71" i="12"/>
  <c r="V65" i="12" s="1"/>
  <c r="G73" i="12"/>
  <c r="I73" i="12"/>
  <c r="K73" i="12"/>
  <c r="M73" i="12"/>
  <c r="O73" i="12"/>
  <c r="Q73" i="12"/>
  <c r="V73" i="12"/>
  <c r="G78" i="12"/>
  <c r="M78" i="12" s="1"/>
  <c r="I78" i="12"/>
  <c r="K78" i="12"/>
  <c r="O78" i="12"/>
  <c r="Q78" i="12"/>
  <c r="V78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6" i="12"/>
  <c r="I86" i="12"/>
  <c r="K86" i="12"/>
  <c r="M86" i="12"/>
  <c r="O86" i="12"/>
  <c r="Q86" i="12"/>
  <c r="V86" i="12"/>
  <c r="G88" i="12"/>
  <c r="K88" i="12"/>
  <c r="O88" i="12"/>
  <c r="V88" i="12"/>
  <c r="G89" i="12"/>
  <c r="I89" i="12"/>
  <c r="I88" i="12" s="1"/>
  <c r="K89" i="12"/>
  <c r="M89" i="12"/>
  <c r="M88" i="12" s="1"/>
  <c r="O89" i="12"/>
  <c r="Q89" i="12"/>
  <c r="Q88" i="12" s="1"/>
  <c r="V89" i="12"/>
  <c r="G91" i="12"/>
  <c r="I91" i="12"/>
  <c r="I90" i="12" s="1"/>
  <c r="K91" i="12"/>
  <c r="M91" i="12"/>
  <c r="O91" i="12"/>
  <c r="Q91" i="12"/>
  <c r="Q90" i="12" s="1"/>
  <c r="V91" i="12"/>
  <c r="G95" i="12"/>
  <c r="M95" i="12" s="1"/>
  <c r="I95" i="12"/>
  <c r="K95" i="12"/>
  <c r="K90" i="12" s="1"/>
  <c r="O95" i="12"/>
  <c r="O90" i="12" s="1"/>
  <c r="Q95" i="12"/>
  <c r="V95" i="12"/>
  <c r="V90" i="12" s="1"/>
  <c r="G100" i="12"/>
  <c r="G99" i="12" s="1"/>
  <c r="I100" i="12"/>
  <c r="K100" i="12"/>
  <c r="K99" i="12" s="1"/>
  <c r="O100" i="12"/>
  <c r="O99" i="12" s="1"/>
  <c r="Q100" i="12"/>
  <c r="V100" i="12"/>
  <c r="V99" i="12" s="1"/>
  <c r="G103" i="12"/>
  <c r="I103" i="12"/>
  <c r="I99" i="12" s="1"/>
  <c r="K103" i="12"/>
  <c r="M103" i="12"/>
  <c r="O103" i="12"/>
  <c r="Q103" i="12"/>
  <c r="Q99" i="12" s="1"/>
  <c r="V103" i="12"/>
  <c r="G105" i="12"/>
  <c r="K105" i="12"/>
  <c r="O105" i="12"/>
  <c r="V105" i="12"/>
  <c r="G106" i="12"/>
  <c r="I106" i="12"/>
  <c r="I105" i="12" s="1"/>
  <c r="K106" i="12"/>
  <c r="M106" i="12"/>
  <c r="M105" i="12" s="1"/>
  <c r="O106" i="12"/>
  <c r="Q106" i="12"/>
  <c r="Q105" i="12" s="1"/>
  <c r="V106" i="12"/>
  <c r="G107" i="12"/>
  <c r="K107" i="12"/>
  <c r="O107" i="12"/>
  <c r="V107" i="12"/>
  <c r="G108" i="12"/>
  <c r="I108" i="12"/>
  <c r="I107" i="12" s="1"/>
  <c r="K108" i="12"/>
  <c r="M108" i="12"/>
  <c r="M107" i="12" s="1"/>
  <c r="O108" i="12"/>
  <c r="Q108" i="12"/>
  <c r="Q107" i="12" s="1"/>
  <c r="V108" i="12"/>
  <c r="G110" i="12"/>
  <c r="I110" i="12"/>
  <c r="I109" i="12" s="1"/>
  <c r="K110" i="12"/>
  <c r="M110" i="12"/>
  <c r="O110" i="12"/>
  <c r="Q110" i="12"/>
  <c r="Q109" i="12" s="1"/>
  <c r="V110" i="12"/>
  <c r="G112" i="12"/>
  <c r="M112" i="12" s="1"/>
  <c r="I112" i="12"/>
  <c r="K112" i="12"/>
  <c r="K109" i="12" s="1"/>
  <c r="O112" i="12"/>
  <c r="O109" i="12" s="1"/>
  <c r="Q112" i="12"/>
  <c r="V112" i="12"/>
  <c r="V109" i="12" s="1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G119" i="12" s="1"/>
  <c r="I120" i="12"/>
  <c r="K120" i="12"/>
  <c r="K119" i="12" s="1"/>
  <c r="O120" i="12"/>
  <c r="O119" i="12" s="1"/>
  <c r="Q120" i="12"/>
  <c r="V120" i="12"/>
  <c r="V119" i="12" s="1"/>
  <c r="G124" i="12"/>
  <c r="I124" i="12"/>
  <c r="I119" i="12" s="1"/>
  <c r="K124" i="12"/>
  <c r="M124" i="12"/>
  <c r="O124" i="12"/>
  <c r="Q124" i="12"/>
  <c r="Q119" i="12" s="1"/>
  <c r="V124" i="12"/>
  <c r="G128" i="12"/>
  <c r="M128" i="12" s="1"/>
  <c r="I128" i="12"/>
  <c r="K128" i="12"/>
  <c r="O128" i="12"/>
  <c r="Q128" i="12"/>
  <c r="V128" i="12"/>
  <c r="G131" i="12"/>
  <c r="I131" i="12"/>
  <c r="K131" i="12"/>
  <c r="M131" i="12"/>
  <c r="O131" i="12"/>
  <c r="Q131" i="12"/>
  <c r="V131" i="12"/>
  <c r="G133" i="12"/>
  <c r="I133" i="12"/>
  <c r="I132" i="12" s="1"/>
  <c r="K133" i="12"/>
  <c r="M133" i="12"/>
  <c r="O133" i="12"/>
  <c r="Q133" i="12"/>
  <c r="Q132" i="12" s="1"/>
  <c r="V133" i="12"/>
  <c r="G140" i="12"/>
  <c r="M140" i="12" s="1"/>
  <c r="I140" i="12"/>
  <c r="K140" i="12"/>
  <c r="K132" i="12" s="1"/>
  <c r="O140" i="12"/>
  <c r="O132" i="12" s="1"/>
  <c r="Q140" i="12"/>
  <c r="V140" i="12"/>
  <c r="V132" i="12" s="1"/>
  <c r="G145" i="12"/>
  <c r="I145" i="12"/>
  <c r="K145" i="12"/>
  <c r="M145" i="12"/>
  <c r="O145" i="12"/>
  <c r="Q145" i="12"/>
  <c r="V145" i="12"/>
  <c r="G149" i="12"/>
  <c r="M149" i="12" s="1"/>
  <c r="I149" i="12"/>
  <c r="K149" i="12"/>
  <c r="O149" i="12"/>
  <c r="Q149" i="12"/>
  <c r="V149" i="12"/>
  <c r="AE154" i="12"/>
  <c r="AF154" i="12"/>
  <c r="I20" i="1"/>
  <c r="I19" i="1"/>
  <c r="I18" i="1"/>
  <c r="I17" i="1"/>
  <c r="I66" i="1"/>
  <c r="J65" i="1" s="1"/>
  <c r="F42" i="1"/>
  <c r="G23" i="1" s="1"/>
  <c r="G42" i="1"/>
  <c r="G25" i="1" s="1"/>
  <c r="H42" i="1"/>
  <c r="I41" i="1"/>
  <c r="I40" i="1"/>
  <c r="J49" i="1" l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I39" i="1"/>
  <c r="I42" i="1" s="1"/>
  <c r="J41" i="1" s="1"/>
  <c r="A27" i="1"/>
  <c r="A28" i="1" s="1"/>
  <c r="G28" i="1" s="1"/>
  <c r="G27" i="1" s="1"/>
  <c r="G29" i="1" s="1"/>
  <c r="M109" i="12"/>
  <c r="M90" i="12"/>
  <c r="M48" i="12"/>
  <c r="M38" i="12"/>
  <c r="M132" i="12"/>
  <c r="M65" i="12"/>
  <c r="M8" i="12"/>
  <c r="G132" i="12"/>
  <c r="G109" i="12"/>
  <c r="G90" i="12"/>
  <c r="G65" i="12"/>
  <c r="G48" i="12"/>
  <c r="G38" i="12"/>
  <c r="G8" i="12"/>
  <c r="M120" i="12"/>
  <c r="M119" i="12" s="1"/>
  <c r="M100" i="12"/>
  <c r="M99" i="12" s="1"/>
  <c r="M15" i="12"/>
  <c r="M14" i="12" s="1"/>
  <c r="J40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6" i="1" l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siler</author>
  </authors>
  <commentList>
    <comment ref="S6" authorId="0" shapeId="0" xr:uid="{C82F05EC-E470-4201-99A9-C16FC8CA670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AA2FEE1-3911-487D-9EB4-DD09F9A9836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<sst xmlns="http://schemas.openxmlformats.org/spreadsheetml/2006/main" count="745" uniqueCount="303">
  <si>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</si>
  <si>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</si>
  <si>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</si>
  <si>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</si>
  <si>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</si>
  <si>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</si>
  <si>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</si>
  <si>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</si>
  <si>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</si>
  <si>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</si>
  <si>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</si>
  <si>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</si>
  <si>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</si>
  <si>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</si>
  <si>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</si>
  <si>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</si>
  <si>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</si>
  <si>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</si>
  <si>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</si>
  <si>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</si>
  <si>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</si>
  <si>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</si>
  <si>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</si>
  <si>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</si>
  <si>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</si>
  <si>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</si>
  <si>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</si>
  <si>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</si>
  <si>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</si>
  <si>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</si>
  <si>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</si>
  <si>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</si>
  <si>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</si>
  <si>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</si>
  <si>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</si>
  <si>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</si>
  <si>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</si>
  <si>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</si>
  <si>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</si>
  <si>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</si>
  <si>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</si>
  <si>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</si>
  <si>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</si>
  <si>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</si>
  <si>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projektový</t>
  </si>
  <si>
    <t>Stavební řešení</t>
  </si>
  <si>
    <t>Objekt:</t>
  </si>
  <si>
    <t>Rozpočet:</t>
  </si>
  <si>
    <t>STR 15</t>
  </si>
  <si>
    <t>Stavební úpravy tělocvičny BG 05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</si>
  <si>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</si>
  <si>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</si>
  <si>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</si>
  <si>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</si>
  <si>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</si>
  <si>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</si>
  <si>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</si>
  <si>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</si>
  <si>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</si>
  <si>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</si>
  <si>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</si>
  <si>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</si>
  <si>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</si>
  <si>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</si>
  <si>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</si>
  <si>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</si>
  <si>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</si>
  <si>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</si>
  <si>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</si>
  <si>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</si>
  <si>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</si>
  <si>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766</t>
  </si>
  <si>
    <t>Konstrukce truhlářské</t>
  </si>
  <si>
    <t>767</t>
  </si>
  <si>
    <t>Konstrukce zámečnické</t>
  </si>
  <si>
    <t>784</t>
  </si>
  <si>
    <t>Malby</t>
  </si>
  <si>
    <t>787</t>
  </si>
  <si>
    <t>Zasklívání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</si>
  <si>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</si>
  <si>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</si>
  <si>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</si>
  <si>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</si>
  <si>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</si>
  <si>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</si>
  <si>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</si>
  <si>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</si>
  <si>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</si>
  <si>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</si>
  <si>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</si>
  <si>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</si>
  <si>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</si>
  <si>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</si>
  <si>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</si>
  <si>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</si>
  <si>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</si>
  <si>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</si>
  <si>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</si>
  <si>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</si>
  <si>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</si>
  <si>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</si>
  <si>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</si>
  <si>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</si>
  <si>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</si>
  <si>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</si>
  <si>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</si>
  <si>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</si>
  <si>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</si>
  <si>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</si>
  <si>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</si>
  <si>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</si>
  <si>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</si>
  <si>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</si>
  <si>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</si>
  <si>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</si>
  <si>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</si>
  <si>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310237291RT1</t>
  </si>
  <si>
    <t>Zazdívka otvorů o ploše přes 0,09 m2 do 0,25 m2 ve zdivu nadzákladovém cihlami pálenými o tloušťce zdi přes 900 do 1050 mm</t>
  </si>
  <si>
    <t>kus</t>
  </si>
  <si>
    <t>801-4</t>
  </si>
  <si>
    <t>RTS 19/ I</t>
  </si>
  <si>
    <t>Práce</t>
  </si>
  <si>
    <t>POL1_</t>
  </si>
  <si>
    <t>včetně pomocného pracovního lešení</t>
  </si>
  <si>
    <t>SPI</t>
  </si>
  <si>
    <t>prostup VZT potrubí včetně pracovního lešení : 2</t>
  </si>
  <si>
    <t>VV</t>
  </si>
  <si>
    <t>342267111RT1</t>
  </si>
  <si>
    <t>Obklady konstrukcí sádrokartonovými deskami obklady dřevěných konstrukcí_x000D_
 obklad sloupů a trámů do 500 x500 mm_x000D_
 1x opláštění, dvoustranné, deska standard tloušťky 12,5 mm</t>
  </si>
  <si>
    <t>m</t>
  </si>
  <si>
    <t>801-1</t>
  </si>
  <si>
    <t>tělocvična-kryt ÚT : 3,1*2+2,5</t>
  </si>
  <si>
    <t>411236211R00</t>
  </si>
  <si>
    <t>Zazdívka otvorů do 0,09 m2 v klenbách cihlami tloušťky do 150 mm</t>
  </si>
  <si>
    <t>včetně bednění a odbednění, z pomocného pracovního lešení o výšce podlahy do 1900 mm a pro zatížení do 1,5 kPa,</t>
  </si>
  <si>
    <t>712001</t>
  </si>
  <si>
    <t>Demontáž krytiny střechy a demontáž zateplení střechy vč.zpětného zapravení</t>
  </si>
  <si>
    <t>kpl.</t>
  </si>
  <si>
    <t>Vlastní</t>
  </si>
  <si>
    <t>Indiv</t>
  </si>
  <si>
    <t xml:space="preserve">pro osazení OK pod VZT zařízení na střeše objektu : </t>
  </si>
  <si>
    <t xml:space="preserve">8x otvor 500x500 mm v hydroizolaci : </t>
  </si>
  <si>
    <t xml:space="preserve">8x otvor 500x500 mm v tepelné izolaci : </t>
  </si>
  <si>
    <t xml:space="preserve">8x odstranění násypu pod tepelnou izolací : </t>
  </si>
  <si>
    <t xml:space="preserve">ukotvení ocelové konstrukce -dodávka VZT : </t>
  </si>
  <si>
    <t xml:space="preserve">zpětné zapravení dle původní skladby : </t>
  </si>
  <si>
    <t>kpl. : 1</t>
  </si>
  <si>
    <t>612421331RT2</t>
  </si>
  <si>
    <t>Oprava vnitřních vápenných omítek stěn v množství opravované plochy přes 10 do 30 %,  štukových</t>
  </si>
  <si>
    <t>m2</t>
  </si>
  <si>
    <t>Včetně pomocného pracovního lešení o výšce podlahy do 1900 mm a pro zatížení do 1,5 kPa.</t>
  </si>
  <si>
    <t>POP</t>
  </si>
  <si>
    <t>posilovna : 3,1*(14,05*2+7,8*2)-1,1*2,05-5,3*1,1</t>
  </si>
  <si>
    <t>tělocvična : 5,3*2</t>
  </si>
  <si>
    <t>941955002R00</t>
  </si>
  <si>
    <t>Lešení lehké pracovní pomocné pomocné, o výšce lešeňové podlahy přes 1,2 do 1,9 m</t>
  </si>
  <si>
    <t>800-3</t>
  </si>
  <si>
    <t>pro opravu omítek v posilovně : 1,5*(14,05+7,8)</t>
  </si>
  <si>
    <t>pro výměnu oken v posilovně a osazení nových : 1,5*11,3*2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</si>
  <si>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</si>
  <si>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</si>
  <si>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posilovna : 14,5*7,8</t>
  </si>
  <si>
    <t>tělocvična : 3*11,3</t>
  </si>
  <si>
    <t>971033451R00</t>
  </si>
  <si>
    <t>Vybourání otvorů ve zdivu cihelném z jakýchkoliv cihel pálených_x000D_
 na jakoukoliv maltu vápenou nebo vápenocementovou, plochy do 0,25 m2, tloušťky do 450 mm</t>
  </si>
  <si>
    <t>801-3</t>
  </si>
  <si>
    <t>základovém nebo nadzákladovém,</t>
  </si>
  <si>
    <t>Včetně pomocného lešení o výšce podlahy do 1900 mm a pro zatížení do 1,5 kPa  (150 kg/m2).</t>
  </si>
  <si>
    <t>pro VZT potrubí ze střechy : 2</t>
  </si>
  <si>
    <t>978013141R00</t>
  </si>
  <si>
    <t>Otlučení omítek vápenných nebo vápenocementových vnitřních s vyškrabáním spár, s očištěním zdiva stěn, v rozsahu do 30 %</t>
  </si>
  <si>
    <t>978013191PC1</t>
  </si>
  <si>
    <t>Otlučení omítek vnitřních stěn v rozsahu do 100 %, otlučení pouze štukové vrstvy</t>
  </si>
  <si>
    <t>posilovna-stěna se zrcadly : 3,1*14,05</t>
  </si>
  <si>
    <t>612481211RT2</t>
  </si>
  <si>
    <t>Vyztužení povrchu vnitřních stěn sklotextilní síťovinou s dodávkou síťoviny a stěrkového tmelu</t>
  </si>
  <si>
    <t>632411904R00</t>
  </si>
  <si>
    <t xml:space="preserve">Potěr ze suchých směsí nátěr savých podkladů penetrační,  </t>
  </si>
  <si>
    <t>s rozprostřením a uhlazením</t>
  </si>
  <si>
    <t>602012142RT1</t>
  </si>
  <si>
    <t xml:space="preserve">Omítka stěn z hotových směsí vrstva štuková, vápenocementová,  , tloušťka vrstvy 2 mm,  </t>
  </si>
  <si>
    <t>po jednotlivých vrstvách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</si>
  <si>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</si>
  <si>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</si>
  <si>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</si>
  <si>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</si>
  <si>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</si>
  <si>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</si>
  <si>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>61100PC</t>
  </si>
  <si>
    <t>1/PL+2/PL - Dodávka plastových oken jednoduše zasklených bezp.sklem FIX</t>
  </si>
  <si>
    <t xml:space="preserve">ks    </t>
  </si>
  <si>
    <t>Specifikace</t>
  </si>
  <si>
    <t>POL3_</t>
  </si>
  <si>
    <t>762088113R00</t>
  </si>
  <si>
    <t>Zvláštní výkony zakrývání rozpracovaných tesařských konstrukcí těžkou plachtou na ochranu před srážkovou vodou, včetně odstranění 12 x 15 m</t>
  </si>
  <si>
    <t>800-762</t>
  </si>
  <si>
    <t>Zakrývání rozpracovaných tesařských konstrukcí těžkou plachtou na ochranu před srážkovou vodou.</t>
  </si>
  <si>
    <t>61100PC2</t>
  </si>
  <si>
    <t>1/PL+2/PL - Dodávka plastových oken jednoduše zasklených bezp.sklem vodorovně dělených, s ventilačním křídlem OS</t>
  </si>
  <si>
    <t xml:space="preserve">horní díl OS kování,spodní fix : </t>
  </si>
  <si>
    <t xml:space="preserve">rozměr 1000x1100 mm : </t>
  </si>
  <si>
    <t>ks : 4</t>
  </si>
  <si>
    <t xml:space="preserve">u 2 ks 2 ksoken bude část ventilačky zaplechována kolem VZT potrubí : </t>
  </si>
  <si>
    <t>766411821R00</t>
  </si>
  <si>
    <t>Demontáž obložení stěn palubkami</t>
  </si>
  <si>
    <t>800-766</t>
  </si>
  <si>
    <t>posilovna : 1,5*(14,05+7,8*2+6,25+0,4*2)</t>
  </si>
  <si>
    <t>766711001R00</t>
  </si>
  <si>
    <t xml:space="preserve">Montáž otvorových prvků plastových oken a balkonových dveří,  </t>
  </si>
  <si>
    <t>Montáž plastových oken a dveří včetně dodávky a montáže PU pěny a spojovacích prostředků.</t>
  </si>
  <si>
    <t xml:space="preserve">míra je bm obvodové výplně : </t>
  </si>
  <si>
    <t>1/PL : (0,9*2+1,1*2)*6</t>
  </si>
  <si>
    <t>2/PL : (0,9*2+1,1*2)*3+(1*2+1,1*2)*2+(0,6*2+1,1*2)</t>
  </si>
  <si>
    <t>766825121R00</t>
  </si>
  <si>
    <t>Montáž nábytku vestavěného skříně dvoukřídlové policové</t>
  </si>
  <si>
    <t xml:space="preserve">1/TR - 3 : </t>
  </si>
  <si>
    <t xml:space="preserve">původní skříně - 3 : </t>
  </si>
  <si>
    <t>celkem : 6</t>
  </si>
  <si>
    <t>615290PC</t>
  </si>
  <si>
    <t>1/TR - sestava vestavěných skříní s 1 policí oddělených, 2 dřevěné poličky, tiché dovírání</t>
  </si>
  <si>
    <t>sest.</t>
  </si>
  <si>
    <t>hloubka 600 mm, lakované dřevo smrk,odstín dle stávajících,zámek FAB : 1</t>
  </si>
  <si>
    <t>766411822R00</t>
  </si>
  <si>
    <t>Demontáž obložení stěn podkladových roštů</t>
  </si>
  <si>
    <t>998766201R00</t>
  </si>
  <si>
    <t>Přesun hmot pro konstrukce truhlářské v objektech výšky do 6 m</t>
  </si>
  <si>
    <t>50 m vodorovně</t>
  </si>
  <si>
    <t>767005</t>
  </si>
  <si>
    <t>Demontáž větracích mříží na stropě posilovny</t>
  </si>
  <si>
    <t>784161401R00</t>
  </si>
  <si>
    <t>Příprava povrchu Penetrace (napouštění) podkladu disperzní, jednonásobná</t>
  </si>
  <si>
    <t>800-784</t>
  </si>
  <si>
    <t>posilovna - strop : 7,8*14,05</t>
  </si>
  <si>
    <t>stěny - posilovna : 3,1*(14,05*2+7,8*2)-(5,6+5,3)*1,1</t>
  </si>
  <si>
    <t>stěny tělocvična : 5,3*1,5</t>
  </si>
  <si>
    <t>784164112R00</t>
  </si>
  <si>
    <t>Malby latexové  , bílé, dvojnásobné</t>
  </si>
  <si>
    <t>787001</t>
  </si>
  <si>
    <t>Nalepení zrcadlové stěny v posilovně</t>
  </si>
  <si>
    <t xml:space="preserve">rozměr stěny 10000x1500 mm-spodní hrana stěny 500 mm od podlahy : </t>
  </si>
  <si>
    <t>998787201R00</t>
  </si>
  <si>
    <t>Přesun hmot pro zasklívání v objektech výšky do 6 m</t>
  </si>
  <si>
    <t>800-787</t>
  </si>
  <si>
    <t>210001</t>
  </si>
  <si>
    <t>Dodávka a montáž el.instalace dle položkového rozpočtu</t>
  </si>
  <si>
    <t>240001</t>
  </si>
  <si>
    <t>Dodávka a montáž rozvodů VZT vč.klimajednotek dle položkového rozpočtu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</si>
  <si>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</si>
  <si>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</si>
  <si>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</si>
  <si>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</si>
  <si>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</si>
  <si>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</si>
  <si>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</si>
  <si>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</si>
  <si>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</si>
  <si>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979087212R00</t>
  </si>
  <si>
    <t>Nakládání na dopravní prostředky suti</t>
  </si>
  <si>
    <t>822-1</t>
  </si>
  <si>
    <t>pro vodorovnou dopravu</t>
  </si>
  <si>
    <t>979093111R00</t>
  </si>
  <si>
    <t>Uložení suti na skládku bez zhutnění</t>
  </si>
  <si>
    <t>800-6</t>
  </si>
  <si>
    <t>s hrubým urovnáním,</t>
  </si>
  <si>
    <t>979999999R00</t>
  </si>
  <si>
    <t>Poplatek za skládku suti s 10 % příměsí - DUFONEV Brno</t>
  </si>
  <si>
    <t>Pol.1</t>
  </si>
  <si>
    <t>Vybudování zařízení staveniště</t>
  </si>
  <si>
    <t>soubor</t>
  </si>
  <si>
    <t xml:space="preserve">náklady spojené se zřízením přípojek energií ZS,vybuduvání : </t>
  </si>
  <si>
    <t xml:space="preserve">případných měřících míst a vlastní vybudování ZS : </t>
  </si>
  <si>
    <t>soub. : 1</t>
  </si>
  <si>
    <t>Pol.2</t>
  </si>
  <si>
    <t>Odstranění zařízení staveniště</t>
  </si>
  <si>
    <t xml:space="preserve">odstranění ZS včetně přípojek,zahrnuje náklady na úpravu : </t>
  </si>
  <si>
    <t xml:space="preserve">povrchu po odstranění ZS a úklid ploch : </t>
  </si>
  <si>
    <t>Pol.3</t>
  </si>
  <si>
    <t>Koordinační činnost</t>
  </si>
  <si>
    <t xml:space="preserve">koordinace stavebních a technologických dodávak stavby : </t>
  </si>
  <si>
    <t>Pol.4</t>
  </si>
  <si>
    <t>Pronájem mobilních WC po dobu výstavby vč.dopravy</t>
  </si>
  <si>
    <t>Pol.10</t>
  </si>
  <si>
    <t>Bezpečnostní a hygienická zařízení na staveništi</t>
  </si>
  <si>
    <t xml:space="preserve">náklady na ochranu staveniště před vstupem nepovolaných : </t>
  </si>
  <si>
    <t xml:space="preserve">osob vč.příslušného značení,náklady na osvětlení staveniště : </t>
  </si>
  <si>
    <t xml:space="preserve">na vypracování potřebné dokumentace pro provoz staveniště : </t>
  </si>
  <si>
    <t xml:space="preserve"> z hlediska požární ochrany a provozní dopravní řád : </t>
  </si>
  <si>
    <t xml:space="preserve">a plán BOZP : </t>
  </si>
  <si>
    <t>Pol.11</t>
  </si>
  <si>
    <t>Dokumentace skutečného provedení</t>
  </si>
  <si>
    <t xml:space="preserve">náklady na vyhotovení dokumentace skutečného : </t>
  </si>
  <si>
    <t xml:space="preserve">provedení stavby a její předání objednateli včetně : </t>
  </si>
  <si>
    <t xml:space="preserve">všech profesí : </t>
  </si>
  <si>
    <t>Pol.12</t>
  </si>
  <si>
    <t>Náklady na provedení zkoušek,revizí a měření</t>
  </si>
  <si>
    <t xml:space="preserve">revize elektro : </t>
  </si>
  <si>
    <t xml:space="preserve">zkoušky VZT včetně zaškolení : </t>
  </si>
  <si>
    <t>Pol.13</t>
  </si>
  <si>
    <t>Měření hluku</t>
  </si>
  <si>
    <t xml:space="preserve">měření hluku v denní a noční době za provozu : </t>
  </si>
  <si>
    <t xml:space="preserve">všech zařízení dle požadavku KHS :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</si>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</sst>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91C9FoLXp7N8lX0oB+1nH5a7votlQ0TUL1A2Z2iRZ5nJ7tqexpph8rGZcZdmKw2rEdFWGzV7kraJqt/5WwYFWA==" saltValue="DDumtjeGMVf4JrQQ2OLb7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740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SUMIF(F49:F65,A16,I49:I65)+SUMIF(F49:F65,"PSU",I49:I65)</f>
        <v>0</v>
      </c>
      <c r="J16" s="85"/>
    </row>
    <row r="17" spans="1:10" ht="23.25" customHeight="1" x14ac:dyDescent="0.2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SUMIF(F49:F65,A17,I49:I65)</f>
        <v>0</v>
      </c>
      <c r="J17" s="85"/>
    </row>
    <row r="18" spans="1:10" ht="23.25" customHeight="1" x14ac:dyDescent="0.2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SUMIF(F49:F65,A18,I49:I65)</f>
        <v>0</v>
      </c>
      <c r="J18" s="85"/>
    </row>
    <row r="19" spans="1:10" ht="23.25" customHeight="1" x14ac:dyDescent="0.2">
      <c r="A19" s="193" t="s">
        <v>86</v>
      </c>
      <c r="B19" s="55" t="s">
        <v>27</v>
      </c>
      <c r="C19" s="56"/>
      <c r="D19" s="57"/>
      <c r="E19" s="83"/>
      <c r="F19" s="84"/>
      <c r="G19" s="83"/>
      <c r="H19" s="84"/>
      <c r="I19" s="83">
        <f>SUMIF(F49:F65,A19,I49:I65)</f>
        <v>0</v>
      </c>
      <c r="J19" s="85"/>
    </row>
    <row r="20" spans="1:10" ht="23.25" customHeight="1" x14ac:dyDescent="0.2">
      <c r="A20" s="193" t="s">
        <v>87</v>
      </c>
      <c r="B20" s="55" t="s">
        <v>28</v>
      </c>
      <c r="C20" s="56"/>
      <c r="D20" s="57"/>
      <c r="E20" s="83"/>
      <c r="F20" s="84"/>
      <c r="G20" s="83"/>
      <c r="H20" s="84"/>
      <c r="I20" s="83">
        <f>SUMIF(F49:F65,A20,I49:I65)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43622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50</v>
      </c>
      <c r="C39" s="144"/>
      <c r="D39" s="145"/>
      <c r="E39" s="145"/>
      <c r="F39" s="146">
        <f>'1 1 Pol'!AE154</f>
        <v>0</v>
      </c>
      <c r="G39" s="147">
        <f>'1 1 Pol'!AF154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43</v>
      </c>
      <c r="C40" s="152" t="s">
        <v>45</v>
      </c>
      <c r="D40" s="153"/>
      <c r="E40" s="153"/>
      <c r="F40" s="154">
        <f>'1 1 Pol'!AE154</f>
        <v>0</v>
      </c>
      <c r="G40" s="155">
        <f>'1 1 Pol'!AF154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'1 1 Pol'!AE154</f>
        <v>0</v>
      </c>
      <c r="G41" s="148">
        <f>'1 1 Pol'!AF154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51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53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54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55</v>
      </c>
      <c r="C49" s="183" t="s">
        <v>56</v>
      </c>
      <c r="D49" s="184"/>
      <c r="E49" s="184"/>
      <c r="F49" s="189" t="s">
        <v>24</v>
      </c>
      <c r="G49" s="190"/>
      <c r="H49" s="190"/>
      <c r="I49" s="190">
        <f>'1 1 Pol'!G8</f>
        <v>0</v>
      </c>
      <c r="J49" s="187" t="str">
        <f>IF(I66=0,"",I49/I66*100)</f>
        <v/>
      </c>
    </row>
    <row r="50" spans="1:10" ht="25.5" customHeight="1" x14ac:dyDescent="0.2">
      <c r="A50" s="177"/>
      <c r="B50" s="182" t="s">
        <v>57</v>
      </c>
      <c r="C50" s="183" t="s">
        <v>58</v>
      </c>
      <c r="D50" s="184"/>
      <c r="E50" s="184"/>
      <c r="F50" s="189" t="s">
        <v>24</v>
      </c>
      <c r="G50" s="190"/>
      <c r="H50" s="190"/>
      <c r="I50" s="190">
        <f>'1 1 Pol'!G14</f>
        <v>0</v>
      </c>
      <c r="J50" s="187" t="str">
        <f>IF(I66=0,"",I50/I66*100)</f>
        <v/>
      </c>
    </row>
    <row r="51" spans="1:10" ht="25.5" customHeight="1" x14ac:dyDescent="0.2">
      <c r="A51" s="177"/>
      <c r="B51" s="182" t="s">
        <v>59</v>
      </c>
      <c r="C51" s="183" t="s">
        <v>60</v>
      </c>
      <c r="D51" s="184"/>
      <c r="E51" s="184"/>
      <c r="F51" s="189" t="s">
        <v>24</v>
      </c>
      <c r="G51" s="190"/>
      <c r="H51" s="190"/>
      <c r="I51" s="190">
        <f>'1 1 Pol'!G25+'1 1 Pol'!G48</f>
        <v>0</v>
      </c>
      <c r="J51" s="187" t="str">
        <f>IF(I66=0,"",I51/I66*100)</f>
        <v/>
      </c>
    </row>
    <row r="52" spans="1:10" ht="25.5" customHeight="1" x14ac:dyDescent="0.2">
      <c r="A52" s="177"/>
      <c r="B52" s="182" t="s">
        <v>61</v>
      </c>
      <c r="C52" s="183" t="s">
        <v>62</v>
      </c>
      <c r="D52" s="184"/>
      <c r="E52" s="184"/>
      <c r="F52" s="189" t="s">
        <v>24</v>
      </c>
      <c r="G52" s="190"/>
      <c r="H52" s="190"/>
      <c r="I52" s="190">
        <f>'1 1 Pol'!G30</f>
        <v>0</v>
      </c>
      <c r="J52" s="187" t="str">
        <f>IF(I66=0,"",I52/I66*100)</f>
        <v/>
      </c>
    </row>
    <row r="53" spans="1:10" ht="25.5" customHeight="1" x14ac:dyDescent="0.2">
      <c r="A53" s="177"/>
      <c r="B53" s="182" t="s">
        <v>63</v>
      </c>
      <c r="C53" s="183" t="s">
        <v>64</v>
      </c>
      <c r="D53" s="184"/>
      <c r="E53" s="184"/>
      <c r="F53" s="189" t="s">
        <v>24</v>
      </c>
      <c r="G53" s="190"/>
      <c r="H53" s="190"/>
      <c r="I53" s="190">
        <f>'1 1 Pol'!G34</f>
        <v>0</v>
      </c>
      <c r="J53" s="187" t="str">
        <f>IF(I66=0,"",I53/I66*100)</f>
        <v/>
      </c>
    </row>
    <row r="54" spans="1:10" ht="25.5" customHeight="1" x14ac:dyDescent="0.2">
      <c r="A54" s="177"/>
      <c r="B54" s="182" t="s">
        <v>65</v>
      </c>
      <c r="C54" s="183" t="s">
        <v>66</v>
      </c>
      <c r="D54" s="184"/>
      <c r="E54" s="184"/>
      <c r="F54" s="189" t="s">
        <v>24</v>
      </c>
      <c r="G54" s="190"/>
      <c r="H54" s="190"/>
      <c r="I54" s="190">
        <f>'1 1 Pol'!G38</f>
        <v>0</v>
      </c>
      <c r="J54" s="187" t="str">
        <f>IF(I66=0,"",I54/I66*100)</f>
        <v/>
      </c>
    </row>
    <row r="55" spans="1:10" ht="25.5" customHeight="1" x14ac:dyDescent="0.2">
      <c r="A55" s="177"/>
      <c r="B55" s="182" t="s">
        <v>67</v>
      </c>
      <c r="C55" s="183" t="s">
        <v>68</v>
      </c>
      <c r="D55" s="184"/>
      <c r="E55" s="184"/>
      <c r="F55" s="189" t="s">
        <v>24</v>
      </c>
      <c r="G55" s="190"/>
      <c r="H55" s="190"/>
      <c r="I55" s="190">
        <f>'1 1 Pol'!G57</f>
        <v>0</v>
      </c>
      <c r="J55" s="187" t="str">
        <f>IF(I66=0,"",I55/I66*100)</f>
        <v/>
      </c>
    </row>
    <row r="56" spans="1:10" ht="25.5" customHeight="1" x14ac:dyDescent="0.2">
      <c r="A56" s="177"/>
      <c r="B56" s="182" t="s">
        <v>69</v>
      </c>
      <c r="C56" s="183" t="s">
        <v>70</v>
      </c>
      <c r="D56" s="184"/>
      <c r="E56" s="184"/>
      <c r="F56" s="189" t="s">
        <v>25</v>
      </c>
      <c r="G56" s="190"/>
      <c r="H56" s="190"/>
      <c r="I56" s="190">
        <f>'1 1 Pol'!G62</f>
        <v>0</v>
      </c>
      <c r="J56" s="187" t="str">
        <f>IF(I66=0,"",I56/I66*100)</f>
        <v/>
      </c>
    </row>
    <row r="57" spans="1:10" ht="25.5" customHeight="1" x14ac:dyDescent="0.2">
      <c r="A57" s="177"/>
      <c r="B57" s="182" t="s">
        <v>71</v>
      </c>
      <c r="C57" s="183" t="s">
        <v>72</v>
      </c>
      <c r="D57" s="184"/>
      <c r="E57" s="184"/>
      <c r="F57" s="189" t="s">
        <v>25</v>
      </c>
      <c r="G57" s="190"/>
      <c r="H57" s="190"/>
      <c r="I57" s="190">
        <f>'1 1 Pol'!G60+'1 1 Pol'!G65</f>
        <v>0</v>
      </c>
      <c r="J57" s="187" t="str">
        <f>IF(I66=0,"",I57/I66*100)</f>
        <v/>
      </c>
    </row>
    <row r="58" spans="1:10" ht="25.5" customHeight="1" x14ac:dyDescent="0.2">
      <c r="A58" s="177"/>
      <c r="B58" s="182" t="s">
        <v>73</v>
      </c>
      <c r="C58" s="183" t="s">
        <v>74</v>
      </c>
      <c r="D58" s="184"/>
      <c r="E58" s="184"/>
      <c r="F58" s="189" t="s">
        <v>25</v>
      </c>
      <c r="G58" s="190"/>
      <c r="H58" s="190"/>
      <c r="I58" s="190">
        <f>'1 1 Pol'!G88</f>
        <v>0</v>
      </c>
      <c r="J58" s="187" t="str">
        <f>IF(I66=0,"",I58/I66*100)</f>
        <v/>
      </c>
    </row>
    <row r="59" spans="1:10" ht="25.5" customHeight="1" x14ac:dyDescent="0.2">
      <c r="A59" s="177"/>
      <c r="B59" s="182" t="s">
        <v>75</v>
      </c>
      <c r="C59" s="183" t="s">
        <v>76</v>
      </c>
      <c r="D59" s="184"/>
      <c r="E59" s="184"/>
      <c r="F59" s="189" t="s">
        <v>25</v>
      </c>
      <c r="G59" s="190"/>
      <c r="H59" s="190"/>
      <c r="I59" s="190">
        <f>'1 1 Pol'!G90</f>
        <v>0</v>
      </c>
      <c r="J59" s="187" t="str">
        <f>IF(I66=0,"",I59/I66*100)</f>
        <v/>
      </c>
    </row>
    <row r="60" spans="1:10" ht="25.5" customHeight="1" x14ac:dyDescent="0.2">
      <c r="A60" s="177"/>
      <c r="B60" s="182" t="s">
        <v>77</v>
      </c>
      <c r="C60" s="183" t="s">
        <v>78</v>
      </c>
      <c r="D60" s="184"/>
      <c r="E60" s="184"/>
      <c r="F60" s="189" t="s">
        <v>25</v>
      </c>
      <c r="G60" s="190"/>
      <c r="H60" s="190"/>
      <c r="I60" s="190">
        <f>'1 1 Pol'!G99</f>
        <v>0</v>
      </c>
      <c r="J60" s="187" t="str">
        <f>IF(I66=0,"",I60/I66*100)</f>
        <v/>
      </c>
    </row>
    <row r="61" spans="1:10" ht="25.5" customHeight="1" x14ac:dyDescent="0.2">
      <c r="A61" s="177"/>
      <c r="B61" s="182" t="s">
        <v>79</v>
      </c>
      <c r="C61" s="183" t="s">
        <v>80</v>
      </c>
      <c r="D61" s="184"/>
      <c r="E61" s="184"/>
      <c r="F61" s="189" t="s">
        <v>26</v>
      </c>
      <c r="G61" s="190"/>
      <c r="H61" s="190"/>
      <c r="I61" s="190">
        <f>'1 1 Pol'!G105</f>
        <v>0</v>
      </c>
      <c r="J61" s="187" t="str">
        <f>IF(I66=0,"",I61/I66*100)</f>
        <v/>
      </c>
    </row>
    <row r="62" spans="1:10" ht="25.5" customHeight="1" x14ac:dyDescent="0.2">
      <c r="A62" s="177"/>
      <c r="B62" s="182" t="s">
        <v>81</v>
      </c>
      <c r="C62" s="183" t="s">
        <v>82</v>
      </c>
      <c r="D62" s="184"/>
      <c r="E62" s="184"/>
      <c r="F62" s="189" t="s">
        <v>26</v>
      </c>
      <c r="G62" s="190"/>
      <c r="H62" s="190"/>
      <c r="I62" s="190">
        <f>'1 1 Pol'!G107</f>
        <v>0</v>
      </c>
      <c r="J62" s="187" t="str">
        <f>IF(I66=0,"",I62/I66*100)</f>
        <v/>
      </c>
    </row>
    <row r="63" spans="1:10" ht="25.5" customHeight="1" x14ac:dyDescent="0.2">
      <c r="A63" s="177"/>
      <c r="B63" s="182" t="s">
        <v>83</v>
      </c>
      <c r="C63" s="183" t="s">
        <v>84</v>
      </c>
      <c r="D63" s="184"/>
      <c r="E63" s="184"/>
      <c r="F63" s="189" t="s">
        <v>85</v>
      </c>
      <c r="G63" s="190"/>
      <c r="H63" s="190"/>
      <c r="I63" s="190">
        <f>'1 1 Pol'!G109</f>
        <v>0</v>
      </c>
      <c r="J63" s="187" t="str">
        <f>IF(I66=0,"",I63/I66*100)</f>
        <v/>
      </c>
    </row>
    <row r="64" spans="1:10" ht="25.5" customHeight="1" x14ac:dyDescent="0.2">
      <c r="A64" s="177"/>
      <c r="B64" s="182" t="s">
        <v>86</v>
      </c>
      <c r="C64" s="183" t="s">
        <v>27</v>
      </c>
      <c r="D64" s="184"/>
      <c r="E64" s="184"/>
      <c r="F64" s="189" t="s">
        <v>86</v>
      </c>
      <c r="G64" s="190"/>
      <c r="H64" s="190"/>
      <c r="I64" s="190">
        <f>'1 1 Pol'!G119</f>
        <v>0</v>
      </c>
      <c r="J64" s="187" t="str">
        <f>IF(I66=0,"",I64/I66*100)</f>
        <v/>
      </c>
    </row>
    <row r="65" spans="1:10" ht="25.5" customHeight="1" x14ac:dyDescent="0.2">
      <c r="A65" s="177"/>
      <c r="B65" s="182" t="s">
        <v>87</v>
      </c>
      <c r="C65" s="183" t="s">
        <v>28</v>
      </c>
      <c r="D65" s="184"/>
      <c r="E65" s="184"/>
      <c r="F65" s="189" t="s">
        <v>87</v>
      </c>
      <c r="G65" s="190"/>
      <c r="H65" s="190"/>
      <c r="I65" s="190">
        <f>'1 1 Pol'!G132</f>
        <v>0</v>
      </c>
      <c r="J65" s="187" t="str">
        <f>IF(I66=0,"",I65/I66*100)</f>
        <v/>
      </c>
    </row>
    <row r="66" spans="1:10" ht="25.5" customHeight="1" x14ac:dyDescent="0.2">
      <c r="A66" s="178"/>
      <c r="B66" s="185" t="s">
        <v>1</v>
      </c>
      <c r="C66" s="185"/>
      <c r="D66" s="186"/>
      <c r="E66" s="186"/>
      <c r="F66" s="191"/>
      <c r="G66" s="192"/>
      <c r="H66" s="192"/>
      <c r="I66" s="192">
        <f>SUM(I49:I65)</f>
        <v>0</v>
      </c>
      <c r="J66" s="188">
        <f>SUM(J49:J65)</f>
        <v>0</v>
      </c>
    </row>
    <row r="67" spans="1:10" x14ac:dyDescent="0.2">
      <c r="F67" s="130"/>
      <c r="G67" s="129"/>
      <c r="H67" s="130"/>
      <c r="I67" s="129"/>
      <c r="J67" s="131"/>
    </row>
    <row r="68" spans="1:10" x14ac:dyDescent="0.2">
      <c r="F68" s="130"/>
      <c r="G68" s="129"/>
      <c r="H68" s="130"/>
      <c r="I68" s="129"/>
      <c r="J68" s="131"/>
    </row>
    <row r="69" spans="1:10" x14ac:dyDescent="0.2">
      <c r="F69" s="130"/>
      <c r="G69" s="129"/>
      <c r="H69" s="130"/>
      <c r="I69" s="129"/>
      <c r="J69" s="131"/>
    </row>
  </sheetData>
  <sheetProtection algorithmName="SHA-512" hashValue="ChAnTdE4awOx29D/+b2N5YZUegOAsm4RJlMNZqiavMAxfslTHhoFbwa26RXXgBt5Ec78vixzzd+nIfwfjRokzg==" saltValue="zg95sGfiYQXygoT2zzYsU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lTBO/VlFPnqCMrlPfKxfrDDJjDRXPYaVcPdlKJt2CCCO2giA0hrnmR7oGkAgR12J2d2zC1NBsTGxAQrlFTb/9w==" saltValue="zq5AOwWYYgwRUQp69NxwI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A137-31E5-4CAE-BD64-1AE17F7CA20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88</v>
      </c>
      <c r="B1" s="195"/>
      <c r="C1" s="195"/>
      <c r="D1" s="195"/>
      <c r="E1" s="195"/>
      <c r="F1" s="195"/>
      <c r="G1" s="195"/>
      <c r="AG1" t="s">
        <v>89</v>
      </c>
    </row>
    <row r="2" spans="1:60" ht="24.95" customHeight="1" x14ac:dyDescent="0.2">
      <c r="A2" s="196" t="s">
        <v>7</v>
      </c>
      <c r="B2" s="75" t="s">
        <v>48</v>
      </c>
      <c r="C2" s="199" t="s">
        <v>49</v>
      </c>
      <c r="D2" s="197"/>
      <c r="E2" s="197"/>
      <c r="F2" s="197"/>
      <c r="G2" s="198"/>
      <c r="AG2" t="s">
        <v>90</v>
      </c>
    </row>
    <row r="3" spans="1:60" ht="24.95" customHeight="1" x14ac:dyDescent="0.2">
      <c r="A3" s="196" t="s">
        <v>8</v>
      </c>
      <c r="B3" s="75" t="s">
        <v>43</v>
      </c>
      <c r="C3" s="199" t="s">
        <v>45</v>
      </c>
      <c r="D3" s="197"/>
      <c r="E3" s="197"/>
      <c r="F3" s="197"/>
      <c r="G3" s="198"/>
      <c r="AC3" s="128" t="s">
        <v>90</v>
      </c>
      <c r="AG3" t="s">
        <v>91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92</v>
      </c>
    </row>
    <row r="5" spans="1:60" x14ac:dyDescent="0.2">
      <c r="D5" s="194"/>
    </row>
    <row r="6" spans="1:60" ht="38.25" x14ac:dyDescent="0.2">
      <c r="A6" s="206" t="s">
        <v>93</v>
      </c>
      <c r="B6" s="208" t="s">
        <v>94</v>
      </c>
      <c r="C6" s="208" t="s">
        <v>95</v>
      </c>
      <c r="D6" s="207" t="s">
        <v>96</v>
      </c>
      <c r="E6" s="206" t="s">
        <v>97</v>
      </c>
      <c r="F6" s="205" t="s">
        <v>98</v>
      </c>
      <c r="G6" s="206" t="s">
        <v>29</v>
      </c>
      <c r="H6" s="209" t="s">
        <v>30</v>
      </c>
      <c r="I6" s="209" t="s">
        <v>99</v>
      </c>
      <c r="J6" s="209" t="s">
        <v>31</v>
      </c>
      <c r="K6" s="209" t="s">
        <v>100</v>
      </c>
      <c r="L6" s="209" t="s">
        <v>101</v>
      </c>
      <c r="M6" s="209" t="s">
        <v>102</v>
      </c>
      <c r="N6" s="209" t="s">
        <v>103</v>
      </c>
      <c r="O6" s="209" t="s">
        <v>104</v>
      </c>
      <c r="P6" s="209" t="s">
        <v>105</v>
      </c>
      <c r="Q6" s="209" t="s">
        <v>106</v>
      </c>
      <c r="R6" s="209" t="s">
        <v>107</v>
      </c>
      <c r="S6" s="209" t="s">
        <v>108</v>
      </c>
      <c r="T6" s="209" t="s">
        <v>109</v>
      </c>
      <c r="U6" s="209" t="s">
        <v>110</v>
      </c>
      <c r="V6" s="209" t="s">
        <v>111</v>
      </c>
      <c r="W6" s="209" t="s">
        <v>112</v>
      </c>
      <c r="X6" s="209" t="s">
        <v>113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5" t="s">
        <v>114</v>
      </c>
      <c r="B8" s="226" t="s">
        <v>55</v>
      </c>
      <c r="C8" s="252" t="s">
        <v>56</v>
      </c>
      <c r="D8" s="227"/>
      <c r="E8" s="228"/>
      <c r="F8" s="229"/>
      <c r="G8" s="229">
        <f>SUMIF(AG9:AG13,"&lt;&gt;NOR",G9:G13)</f>
        <v>0</v>
      </c>
      <c r="H8" s="229"/>
      <c r="I8" s="229">
        <f>SUM(I9:I13)</f>
        <v>0</v>
      </c>
      <c r="J8" s="229"/>
      <c r="K8" s="229">
        <f>SUM(K9:K13)</f>
        <v>0</v>
      </c>
      <c r="L8" s="229"/>
      <c r="M8" s="229">
        <f>SUM(M9:M13)</f>
        <v>0</v>
      </c>
      <c r="N8" s="229"/>
      <c r="O8" s="229">
        <f>SUM(O9:O13)</f>
        <v>0.97</v>
      </c>
      <c r="P8" s="229"/>
      <c r="Q8" s="229">
        <f>SUM(Q9:Q13)</f>
        <v>0</v>
      </c>
      <c r="R8" s="229"/>
      <c r="S8" s="229"/>
      <c r="T8" s="230"/>
      <c r="U8" s="224"/>
      <c r="V8" s="224">
        <f>SUM(V9:V13)</f>
        <v>17.579999999999998</v>
      </c>
      <c r="W8" s="224"/>
      <c r="X8" s="224"/>
      <c r="AG8" t="s">
        <v>115</v>
      </c>
    </row>
    <row r="9" spans="1:60" ht="22.5" outlineLevel="1" x14ac:dyDescent="0.2">
      <c r="A9" s="231">
        <v>1</v>
      </c>
      <c r="B9" s="232" t="s">
        <v>116</v>
      </c>
      <c r="C9" s="253" t="s">
        <v>117</v>
      </c>
      <c r="D9" s="233" t="s">
        <v>118</v>
      </c>
      <c r="E9" s="234">
        <v>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0.43320999999999998</v>
      </c>
      <c r="O9" s="236">
        <f>ROUND(E9*N9,2)</f>
        <v>0.87</v>
      </c>
      <c r="P9" s="236">
        <v>0</v>
      </c>
      <c r="Q9" s="236">
        <f>ROUND(E9*P9,2)</f>
        <v>0</v>
      </c>
      <c r="R9" s="236" t="s">
        <v>119</v>
      </c>
      <c r="S9" s="236" t="s">
        <v>120</v>
      </c>
      <c r="T9" s="237" t="s">
        <v>120</v>
      </c>
      <c r="U9" s="220">
        <v>1.5777000000000001</v>
      </c>
      <c r="V9" s="220">
        <f>ROUND(E9*U9,2)</f>
        <v>3.16</v>
      </c>
      <c r="W9" s="220"/>
      <c r="X9" s="220" t="s">
        <v>121</v>
      </c>
      <c r="Y9" s="210"/>
      <c r="Z9" s="210"/>
      <c r="AA9" s="210"/>
      <c r="AB9" s="210"/>
      <c r="AC9" s="210"/>
      <c r="AD9" s="210"/>
      <c r="AE9" s="210"/>
      <c r="AF9" s="210"/>
      <c r="AG9" s="210" t="s">
        <v>122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4" t="s">
        <v>123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0"/>
      <c r="Z10" s="210"/>
      <c r="AA10" s="210"/>
      <c r="AB10" s="210"/>
      <c r="AC10" s="210"/>
      <c r="AD10" s="210"/>
      <c r="AE10" s="210"/>
      <c r="AF10" s="210"/>
      <c r="AG10" s="210" t="s">
        <v>124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5" t="s">
        <v>125</v>
      </c>
      <c r="D11" s="222"/>
      <c r="E11" s="223">
        <v>2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0"/>
      <c r="Z11" s="210"/>
      <c r="AA11" s="210"/>
      <c r="AB11" s="210"/>
      <c r="AC11" s="210"/>
      <c r="AD11" s="210"/>
      <c r="AE11" s="210"/>
      <c r="AF11" s="210"/>
      <c r="AG11" s="210" t="s">
        <v>126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31">
        <v>2</v>
      </c>
      <c r="B12" s="232" t="s">
        <v>127</v>
      </c>
      <c r="C12" s="253" t="s">
        <v>128</v>
      </c>
      <c r="D12" s="233" t="s">
        <v>129</v>
      </c>
      <c r="E12" s="234">
        <v>8.6999999999999993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1.1560000000000001E-2</v>
      </c>
      <c r="O12" s="236">
        <f>ROUND(E12*N12,2)</f>
        <v>0.1</v>
      </c>
      <c r="P12" s="236">
        <v>0</v>
      </c>
      <c r="Q12" s="236">
        <f>ROUND(E12*P12,2)</f>
        <v>0</v>
      </c>
      <c r="R12" s="236" t="s">
        <v>130</v>
      </c>
      <c r="S12" s="236" t="s">
        <v>120</v>
      </c>
      <c r="T12" s="237" t="s">
        <v>120</v>
      </c>
      <c r="U12" s="220">
        <v>1.6579999999999999</v>
      </c>
      <c r="V12" s="220">
        <f>ROUND(E12*U12,2)</f>
        <v>14.42</v>
      </c>
      <c r="W12" s="220"/>
      <c r="X12" s="220" t="s">
        <v>121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122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5" t="s">
        <v>131</v>
      </c>
      <c r="D13" s="222"/>
      <c r="E13" s="223">
        <v>8.6999999999999993</v>
      </c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0"/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25" t="s">
        <v>114</v>
      </c>
      <c r="B14" s="226" t="s">
        <v>57</v>
      </c>
      <c r="C14" s="252" t="s">
        <v>58</v>
      </c>
      <c r="D14" s="227"/>
      <c r="E14" s="228"/>
      <c r="F14" s="229"/>
      <c r="G14" s="229">
        <f>SUMIF(AG15:AG24,"&lt;&gt;NOR",G15:G24)</f>
        <v>0</v>
      </c>
      <c r="H14" s="229"/>
      <c r="I14" s="229">
        <f>SUM(I15:I24)</f>
        <v>0</v>
      </c>
      <c r="J14" s="229"/>
      <c r="K14" s="229">
        <f>SUM(K15:K24)</f>
        <v>0</v>
      </c>
      <c r="L14" s="229"/>
      <c r="M14" s="229">
        <f>SUM(M15:M24)</f>
        <v>0</v>
      </c>
      <c r="N14" s="229"/>
      <c r="O14" s="229">
        <f>SUM(O15:O24)</f>
        <v>0.28000000000000003</v>
      </c>
      <c r="P14" s="229"/>
      <c r="Q14" s="229">
        <f>SUM(Q15:Q24)</f>
        <v>0.03</v>
      </c>
      <c r="R14" s="229"/>
      <c r="S14" s="229"/>
      <c r="T14" s="230"/>
      <c r="U14" s="224"/>
      <c r="V14" s="224">
        <f>SUM(V15:V24)</f>
        <v>4.55</v>
      </c>
      <c r="W14" s="224"/>
      <c r="X14" s="224"/>
      <c r="AG14" t="s">
        <v>115</v>
      </c>
    </row>
    <row r="15" spans="1:60" outlineLevel="1" x14ac:dyDescent="0.2">
      <c r="A15" s="231">
        <v>3</v>
      </c>
      <c r="B15" s="232" t="s">
        <v>132</v>
      </c>
      <c r="C15" s="253" t="s">
        <v>133</v>
      </c>
      <c r="D15" s="233" t="s">
        <v>118</v>
      </c>
      <c r="E15" s="234">
        <v>9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2.8289999999999999E-2</v>
      </c>
      <c r="O15" s="236">
        <f>ROUND(E15*N15,2)</f>
        <v>0.25</v>
      </c>
      <c r="P15" s="236">
        <v>0</v>
      </c>
      <c r="Q15" s="236">
        <f>ROUND(E15*P15,2)</f>
        <v>0</v>
      </c>
      <c r="R15" s="236" t="s">
        <v>119</v>
      </c>
      <c r="S15" s="236" t="s">
        <v>120</v>
      </c>
      <c r="T15" s="237" t="s">
        <v>120</v>
      </c>
      <c r="U15" s="220">
        <v>0.50600000000000001</v>
      </c>
      <c r="V15" s="220">
        <f>ROUND(E15*U15,2)</f>
        <v>4.55</v>
      </c>
      <c r="W15" s="220"/>
      <c r="X15" s="220" t="s">
        <v>121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122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4" t="s">
        <v>134</v>
      </c>
      <c r="D16" s="238"/>
      <c r="E16" s="238"/>
      <c r="F16" s="238"/>
      <c r="G16" s="238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0"/>
      <c r="Z16" s="210"/>
      <c r="AA16" s="210"/>
      <c r="AB16" s="210"/>
      <c r="AC16" s="210"/>
      <c r="AD16" s="210"/>
      <c r="AE16" s="210"/>
      <c r="AF16" s="210"/>
      <c r="AG16" s="210" t="s">
        <v>124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9" t="str">
        <f>C16</f>
        <v>včetně bednění a odbednění, z pomocného pracovního lešení o výšce podlahy do 1900 mm a pro zatížení do 1,5 kPa,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1">
        <v>4</v>
      </c>
      <c r="B17" s="232" t="s">
        <v>135</v>
      </c>
      <c r="C17" s="253" t="s">
        <v>136</v>
      </c>
      <c r="D17" s="233" t="s">
        <v>137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0.03</v>
      </c>
      <c r="O17" s="236">
        <f>ROUND(E17*N17,2)</f>
        <v>0.03</v>
      </c>
      <c r="P17" s="236">
        <v>0.03</v>
      </c>
      <c r="Q17" s="236">
        <f>ROUND(E17*P17,2)</f>
        <v>0.03</v>
      </c>
      <c r="R17" s="236"/>
      <c r="S17" s="236" t="s">
        <v>138</v>
      </c>
      <c r="T17" s="237" t="s">
        <v>139</v>
      </c>
      <c r="U17" s="220">
        <v>0</v>
      </c>
      <c r="V17" s="220">
        <f>ROUND(E17*U17,2)</f>
        <v>0</v>
      </c>
      <c r="W17" s="220"/>
      <c r="X17" s="220" t="s">
        <v>121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122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55" t="s">
        <v>140</v>
      </c>
      <c r="D18" s="222"/>
      <c r="E18" s="223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0"/>
      <c r="Z18" s="210"/>
      <c r="AA18" s="210"/>
      <c r="AB18" s="210"/>
      <c r="AC18" s="210"/>
      <c r="AD18" s="210"/>
      <c r="AE18" s="210"/>
      <c r="AF18" s="210"/>
      <c r="AG18" s="210" t="s">
        <v>126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5" t="s">
        <v>141</v>
      </c>
      <c r="D19" s="222"/>
      <c r="E19" s="223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0"/>
      <c r="Z19" s="210"/>
      <c r="AA19" s="210"/>
      <c r="AB19" s="210"/>
      <c r="AC19" s="210"/>
      <c r="AD19" s="210"/>
      <c r="AE19" s="210"/>
      <c r="AF19" s="210"/>
      <c r="AG19" s="210" t="s">
        <v>126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5" t="s">
        <v>142</v>
      </c>
      <c r="D20" s="222"/>
      <c r="E20" s="223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0"/>
      <c r="Z20" s="210"/>
      <c r="AA20" s="210"/>
      <c r="AB20" s="210"/>
      <c r="AC20" s="210"/>
      <c r="AD20" s="210"/>
      <c r="AE20" s="210"/>
      <c r="AF20" s="210"/>
      <c r="AG20" s="210" t="s">
        <v>126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55" t="s">
        <v>143</v>
      </c>
      <c r="D21" s="222"/>
      <c r="E21" s="223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0"/>
      <c r="Z21" s="210"/>
      <c r="AA21" s="210"/>
      <c r="AB21" s="210"/>
      <c r="AC21" s="210"/>
      <c r="AD21" s="210"/>
      <c r="AE21" s="210"/>
      <c r="AF21" s="210"/>
      <c r="AG21" s="210" t="s">
        <v>126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5" t="s">
        <v>144</v>
      </c>
      <c r="D22" s="222"/>
      <c r="E22" s="223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0"/>
      <c r="Z22" s="210"/>
      <c r="AA22" s="210"/>
      <c r="AB22" s="210"/>
      <c r="AC22" s="210"/>
      <c r="AD22" s="210"/>
      <c r="AE22" s="210"/>
      <c r="AF22" s="210"/>
      <c r="AG22" s="210" t="s">
        <v>126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5" t="s">
        <v>145</v>
      </c>
      <c r="D23" s="222"/>
      <c r="E23" s="223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0"/>
      <c r="Z23" s="210"/>
      <c r="AA23" s="210"/>
      <c r="AB23" s="210"/>
      <c r="AC23" s="210"/>
      <c r="AD23" s="210"/>
      <c r="AE23" s="210"/>
      <c r="AF23" s="210"/>
      <c r="AG23" s="210" t="s">
        <v>126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55" t="s">
        <v>146</v>
      </c>
      <c r="D24" s="222"/>
      <c r="E24" s="223">
        <v>1</v>
      </c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0"/>
      <c r="Z24" s="210"/>
      <c r="AA24" s="210"/>
      <c r="AB24" s="210"/>
      <c r="AC24" s="210"/>
      <c r="AD24" s="210"/>
      <c r="AE24" s="210"/>
      <c r="AF24" s="210"/>
      <c r="AG24" s="210" t="s">
        <v>126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225" t="s">
        <v>114</v>
      </c>
      <c r="B25" s="226" t="s">
        <v>59</v>
      </c>
      <c r="C25" s="252" t="s">
        <v>60</v>
      </c>
      <c r="D25" s="227"/>
      <c r="E25" s="228"/>
      <c r="F25" s="229"/>
      <c r="G25" s="229">
        <f>SUMIF(AG26:AG29,"&lt;&gt;NOR",G26:G29)</f>
        <v>0</v>
      </c>
      <c r="H25" s="229"/>
      <c r="I25" s="229">
        <f>SUM(I26:I29)</f>
        <v>0</v>
      </c>
      <c r="J25" s="229"/>
      <c r="K25" s="229">
        <f>SUM(K26:K29)</f>
        <v>0</v>
      </c>
      <c r="L25" s="229"/>
      <c r="M25" s="229">
        <f>SUM(M26:M29)</f>
        <v>0</v>
      </c>
      <c r="N25" s="229"/>
      <c r="O25" s="229">
        <f>SUM(O26:O29)</f>
        <v>1.43</v>
      </c>
      <c r="P25" s="229"/>
      <c r="Q25" s="229">
        <f>SUM(Q26:Q29)</f>
        <v>0</v>
      </c>
      <c r="R25" s="229"/>
      <c r="S25" s="229"/>
      <c r="T25" s="230"/>
      <c r="U25" s="224"/>
      <c r="V25" s="224">
        <f>SUM(V26:V29)</f>
        <v>46.91</v>
      </c>
      <c r="W25" s="224"/>
      <c r="X25" s="224"/>
      <c r="AG25" t="s">
        <v>115</v>
      </c>
    </row>
    <row r="26" spans="1:60" ht="22.5" outlineLevel="1" x14ac:dyDescent="0.2">
      <c r="A26" s="231">
        <v>5</v>
      </c>
      <c r="B26" s="232" t="s">
        <v>147</v>
      </c>
      <c r="C26" s="253" t="s">
        <v>148</v>
      </c>
      <c r="D26" s="233" t="s">
        <v>149</v>
      </c>
      <c r="E26" s="234">
        <v>137.98500000000001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1.038E-2</v>
      </c>
      <c r="O26" s="236">
        <f>ROUND(E26*N26,2)</f>
        <v>1.43</v>
      </c>
      <c r="P26" s="236">
        <v>0</v>
      </c>
      <c r="Q26" s="236">
        <f>ROUND(E26*P26,2)</f>
        <v>0</v>
      </c>
      <c r="R26" s="236" t="s">
        <v>119</v>
      </c>
      <c r="S26" s="236" t="s">
        <v>120</v>
      </c>
      <c r="T26" s="237" t="s">
        <v>120</v>
      </c>
      <c r="U26" s="220">
        <v>0.34</v>
      </c>
      <c r="V26" s="220">
        <f>ROUND(E26*U26,2)</f>
        <v>46.91</v>
      </c>
      <c r="W26" s="220"/>
      <c r="X26" s="220" t="s">
        <v>121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122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56" t="s">
        <v>150</v>
      </c>
      <c r="D27" s="240"/>
      <c r="E27" s="240"/>
      <c r="F27" s="240"/>
      <c r="G27" s="24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0"/>
      <c r="Z27" s="210"/>
      <c r="AA27" s="210"/>
      <c r="AB27" s="210"/>
      <c r="AC27" s="210"/>
      <c r="AD27" s="210"/>
      <c r="AE27" s="210"/>
      <c r="AF27" s="210"/>
      <c r="AG27" s="210" t="s">
        <v>151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5" t="s">
        <v>152</v>
      </c>
      <c r="D28" s="222"/>
      <c r="E28" s="223">
        <v>127.38500000000001</v>
      </c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0"/>
      <c r="Z28" s="210"/>
      <c r="AA28" s="210"/>
      <c r="AB28" s="210"/>
      <c r="AC28" s="210"/>
      <c r="AD28" s="210"/>
      <c r="AE28" s="210"/>
      <c r="AF28" s="210"/>
      <c r="AG28" s="210" t="s">
        <v>126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5" t="s">
        <v>153</v>
      </c>
      <c r="D29" s="222"/>
      <c r="E29" s="223">
        <v>10.6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0"/>
      <c r="Z29" s="210"/>
      <c r="AA29" s="210"/>
      <c r="AB29" s="210"/>
      <c r="AC29" s="210"/>
      <c r="AD29" s="210"/>
      <c r="AE29" s="210"/>
      <c r="AF29" s="210"/>
      <c r="AG29" s="210" t="s">
        <v>126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225" t="s">
        <v>114</v>
      </c>
      <c r="B30" s="226" t="s">
        <v>61</v>
      </c>
      <c r="C30" s="252" t="s">
        <v>62</v>
      </c>
      <c r="D30" s="227"/>
      <c r="E30" s="228"/>
      <c r="F30" s="229"/>
      <c r="G30" s="229">
        <f>SUMIF(AG31:AG33,"&lt;&gt;NOR",G31:G33)</f>
        <v>0</v>
      </c>
      <c r="H30" s="229"/>
      <c r="I30" s="229">
        <f>SUM(I31:I33)</f>
        <v>0</v>
      </c>
      <c r="J30" s="229"/>
      <c r="K30" s="229">
        <f>SUM(K31:K33)</f>
        <v>0</v>
      </c>
      <c r="L30" s="229"/>
      <c r="M30" s="229">
        <f>SUM(M31:M33)</f>
        <v>0</v>
      </c>
      <c r="N30" s="229"/>
      <c r="O30" s="229">
        <f>SUM(O31:O33)</f>
        <v>0.11</v>
      </c>
      <c r="P30" s="229"/>
      <c r="Q30" s="229">
        <f>SUM(Q31:Q33)</f>
        <v>0</v>
      </c>
      <c r="R30" s="229"/>
      <c r="S30" s="229"/>
      <c r="T30" s="230"/>
      <c r="U30" s="224"/>
      <c r="V30" s="224">
        <f>SUM(V31:V33)</f>
        <v>14</v>
      </c>
      <c r="W30" s="224"/>
      <c r="X30" s="224"/>
      <c r="AG30" t="s">
        <v>115</v>
      </c>
    </row>
    <row r="31" spans="1:60" outlineLevel="1" x14ac:dyDescent="0.2">
      <c r="A31" s="231">
        <v>6</v>
      </c>
      <c r="B31" s="232" t="s">
        <v>154</v>
      </c>
      <c r="C31" s="253" t="s">
        <v>155</v>
      </c>
      <c r="D31" s="233" t="s">
        <v>149</v>
      </c>
      <c r="E31" s="234">
        <v>66.674999999999997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1.58E-3</v>
      </c>
      <c r="O31" s="236">
        <f>ROUND(E31*N31,2)</f>
        <v>0.11</v>
      </c>
      <c r="P31" s="236">
        <v>0</v>
      </c>
      <c r="Q31" s="236">
        <f>ROUND(E31*P31,2)</f>
        <v>0</v>
      </c>
      <c r="R31" s="236" t="s">
        <v>156</v>
      </c>
      <c r="S31" s="236" t="s">
        <v>120</v>
      </c>
      <c r="T31" s="237" t="s">
        <v>120</v>
      </c>
      <c r="U31" s="220">
        <v>0.21</v>
      </c>
      <c r="V31" s="220">
        <f>ROUND(E31*U31,2)</f>
        <v>14</v>
      </c>
      <c r="W31" s="220"/>
      <c r="X31" s="220" t="s">
        <v>121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122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5" t="s">
        <v>157</v>
      </c>
      <c r="D32" s="222"/>
      <c r="E32" s="223">
        <v>32.774999999999999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0"/>
      <c r="Z32" s="210"/>
      <c r="AA32" s="210"/>
      <c r="AB32" s="210"/>
      <c r="AC32" s="210"/>
      <c r="AD32" s="210"/>
      <c r="AE32" s="210"/>
      <c r="AF32" s="210"/>
      <c r="AG32" s="210" t="s">
        <v>126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5" t="s">
        <v>158</v>
      </c>
      <c r="D33" s="222"/>
      <c r="E33" s="223">
        <v>33.9</v>
      </c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0"/>
      <c r="Z33" s="210"/>
      <c r="AA33" s="210"/>
      <c r="AB33" s="210"/>
      <c r="AC33" s="210"/>
      <c r="AD33" s="210"/>
      <c r="AE33" s="210"/>
      <c r="AF33" s="210"/>
      <c r="AG33" s="210" t="s">
        <v>126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x14ac:dyDescent="0.2">
      <c r="A34" s="225" t="s">
        <v>114</v>
      </c>
      <c r="B34" s="226" t="s">
        <v>63</v>
      </c>
      <c r="C34" s="252" t="s">
        <v>64</v>
      </c>
      <c r="D34" s="227"/>
      <c r="E34" s="228"/>
      <c r="F34" s="229"/>
      <c r="G34" s="229">
        <f>SUMIF(AG35:AG37,"&lt;&gt;NOR",G35:G37)</f>
        <v>0</v>
      </c>
      <c r="H34" s="229"/>
      <c r="I34" s="229">
        <f>SUM(I35:I37)</f>
        <v>0</v>
      </c>
      <c r="J34" s="229"/>
      <c r="K34" s="229">
        <f>SUM(K35:K37)</f>
        <v>0</v>
      </c>
      <c r="L34" s="229"/>
      <c r="M34" s="229">
        <f>SUM(M35:M37)</f>
        <v>0</v>
      </c>
      <c r="N34" s="229"/>
      <c r="O34" s="229">
        <f>SUM(O35:O37)</f>
        <v>0.01</v>
      </c>
      <c r="P34" s="229"/>
      <c r="Q34" s="229">
        <f>SUM(Q35:Q37)</f>
        <v>0</v>
      </c>
      <c r="R34" s="229"/>
      <c r="S34" s="229"/>
      <c r="T34" s="230"/>
      <c r="U34" s="224"/>
      <c r="V34" s="224">
        <f>SUM(V35:V37)</f>
        <v>45.28</v>
      </c>
      <c r="W34" s="224"/>
      <c r="X34" s="224"/>
      <c r="AG34" t="s">
        <v>115</v>
      </c>
    </row>
    <row r="35" spans="1:60" ht="56.25" outlineLevel="1" x14ac:dyDescent="0.2">
      <c r="A35" s="231">
        <v>7</v>
      </c>
      <c r="B35" s="232" t="s">
        <v>159</v>
      </c>
      <c r="C35" s="253" t="s">
        <v>160</v>
      </c>
      <c r="D35" s="233" t="s">
        <v>149</v>
      </c>
      <c r="E35" s="234">
        <v>147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6">
        <v>4.0000000000000003E-5</v>
      </c>
      <c r="O35" s="236">
        <f>ROUND(E35*N35,2)</f>
        <v>0.01</v>
      </c>
      <c r="P35" s="236">
        <v>0</v>
      </c>
      <c r="Q35" s="236">
        <f>ROUND(E35*P35,2)</f>
        <v>0</v>
      </c>
      <c r="R35" s="236" t="s">
        <v>130</v>
      </c>
      <c r="S35" s="236" t="s">
        <v>120</v>
      </c>
      <c r="T35" s="237" t="s">
        <v>120</v>
      </c>
      <c r="U35" s="220">
        <v>0.308</v>
      </c>
      <c r="V35" s="220">
        <f>ROUND(E35*U35,2)</f>
        <v>45.28</v>
      </c>
      <c r="W35" s="220"/>
      <c r="X35" s="220" t="s">
        <v>121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122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5" t="s">
        <v>161</v>
      </c>
      <c r="D36" s="222"/>
      <c r="E36" s="223">
        <v>113.1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0"/>
      <c r="Z36" s="210"/>
      <c r="AA36" s="210"/>
      <c r="AB36" s="210"/>
      <c r="AC36" s="210"/>
      <c r="AD36" s="210"/>
      <c r="AE36" s="210"/>
      <c r="AF36" s="210"/>
      <c r="AG36" s="210" t="s">
        <v>126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5" t="s">
        <v>162</v>
      </c>
      <c r="D37" s="222"/>
      <c r="E37" s="223">
        <v>33.9</v>
      </c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10"/>
      <c r="Z37" s="210"/>
      <c r="AA37" s="210"/>
      <c r="AB37" s="210"/>
      <c r="AC37" s="210"/>
      <c r="AD37" s="210"/>
      <c r="AE37" s="210"/>
      <c r="AF37" s="210"/>
      <c r="AG37" s="210" t="s">
        <v>126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x14ac:dyDescent="0.2">
      <c r="A38" s="225" t="s">
        <v>114</v>
      </c>
      <c r="B38" s="226" t="s">
        <v>65</v>
      </c>
      <c r="C38" s="252" t="s">
        <v>66</v>
      </c>
      <c r="D38" s="227"/>
      <c r="E38" s="228"/>
      <c r="F38" s="229"/>
      <c r="G38" s="229">
        <f>SUMIF(AG39:AG47,"&lt;&gt;NOR",G39:G47)</f>
        <v>0</v>
      </c>
      <c r="H38" s="229"/>
      <c r="I38" s="229">
        <f>SUM(I39:I47)</f>
        <v>0</v>
      </c>
      <c r="J38" s="229"/>
      <c r="K38" s="229">
        <f>SUM(K39:K47)</f>
        <v>0</v>
      </c>
      <c r="L38" s="229"/>
      <c r="M38" s="229">
        <f>SUM(M39:M47)</f>
        <v>0</v>
      </c>
      <c r="N38" s="229"/>
      <c r="O38" s="229">
        <f>SUM(O39:O47)</f>
        <v>0</v>
      </c>
      <c r="P38" s="229"/>
      <c r="Q38" s="229">
        <f>SUM(Q39:Q47)</f>
        <v>3.79</v>
      </c>
      <c r="R38" s="229"/>
      <c r="S38" s="229"/>
      <c r="T38" s="230"/>
      <c r="U38" s="224"/>
      <c r="V38" s="224">
        <f>SUM(V39:V47)</f>
        <v>25.439999999999998</v>
      </c>
      <c r="W38" s="224"/>
      <c r="X38" s="224"/>
      <c r="AG38" t="s">
        <v>115</v>
      </c>
    </row>
    <row r="39" spans="1:60" ht="33.75" outlineLevel="1" x14ac:dyDescent="0.2">
      <c r="A39" s="231">
        <v>8</v>
      </c>
      <c r="B39" s="232" t="s">
        <v>163</v>
      </c>
      <c r="C39" s="253" t="s">
        <v>164</v>
      </c>
      <c r="D39" s="233" t="s">
        <v>118</v>
      </c>
      <c r="E39" s="234">
        <v>2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1.33E-3</v>
      </c>
      <c r="O39" s="236">
        <f>ROUND(E39*N39,2)</f>
        <v>0</v>
      </c>
      <c r="P39" s="236">
        <v>0.20699999999999999</v>
      </c>
      <c r="Q39" s="236">
        <f>ROUND(E39*P39,2)</f>
        <v>0.41</v>
      </c>
      <c r="R39" s="236" t="s">
        <v>165</v>
      </c>
      <c r="S39" s="236" t="s">
        <v>120</v>
      </c>
      <c r="T39" s="237" t="s">
        <v>120</v>
      </c>
      <c r="U39" s="220">
        <v>1.538</v>
      </c>
      <c r="V39" s="220">
        <f>ROUND(E39*U39,2)</f>
        <v>3.08</v>
      </c>
      <c r="W39" s="220"/>
      <c r="X39" s="220" t="s">
        <v>121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122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4" t="s">
        <v>166</v>
      </c>
      <c r="D40" s="238"/>
      <c r="E40" s="238"/>
      <c r="F40" s="238"/>
      <c r="G40" s="238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0"/>
      <c r="Z40" s="210"/>
      <c r="AA40" s="210"/>
      <c r="AB40" s="210"/>
      <c r="AC40" s="210"/>
      <c r="AD40" s="210"/>
      <c r="AE40" s="210"/>
      <c r="AF40" s="210"/>
      <c r="AG40" s="210" t="s">
        <v>124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7" t="s">
        <v>167</v>
      </c>
      <c r="D41" s="241"/>
      <c r="E41" s="241"/>
      <c r="F41" s="241"/>
      <c r="G41" s="241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0"/>
      <c r="Z41" s="210"/>
      <c r="AA41" s="210"/>
      <c r="AB41" s="210"/>
      <c r="AC41" s="210"/>
      <c r="AD41" s="210"/>
      <c r="AE41" s="210"/>
      <c r="AF41" s="210"/>
      <c r="AG41" s="210" t="s">
        <v>151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5" t="s">
        <v>168</v>
      </c>
      <c r="D42" s="222"/>
      <c r="E42" s="223">
        <v>2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0"/>
      <c r="Z42" s="210"/>
      <c r="AA42" s="210"/>
      <c r="AB42" s="210"/>
      <c r="AC42" s="210"/>
      <c r="AD42" s="210"/>
      <c r="AE42" s="210"/>
      <c r="AF42" s="210"/>
      <c r="AG42" s="210" t="s">
        <v>126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31">
        <v>9</v>
      </c>
      <c r="B43" s="232" t="s">
        <v>169</v>
      </c>
      <c r="C43" s="253" t="s">
        <v>170</v>
      </c>
      <c r="D43" s="233" t="s">
        <v>149</v>
      </c>
      <c r="E43" s="234">
        <v>137.98500000000001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6">
        <v>0</v>
      </c>
      <c r="O43" s="236">
        <f>ROUND(E43*N43,2)</f>
        <v>0</v>
      </c>
      <c r="P43" s="236">
        <v>0.01</v>
      </c>
      <c r="Q43" s="236">
        <f>ROUND(E43*P43,2)</f>
        <v>1.38</v>
      </c>
      <c r="R43" s="236" t="s">
        <v>165</v>
      </c>
      <c r="S43" s="236" t="s">
        <v>120</v>
      </c>
      <c r="T43" s="237" t="s">
        <v>120</v>
      </c>
      <c r="U43" s="220">
        <v>0.08</v>
      </c>
      <c r="V43" s="220">
        <f>ROUND(E43*U43,2)</f>
        <v>11.04</v>
      </c>
      <c r="W43" s="220"/>
      <c r="X43" s="220" t="s">
        <v>121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122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5" t="s">
        <v>152</v>
      </c>
      <c r="D44" s="222"/>
      <c r="E44" s="223">
        <v>127.38500000000001</v>
      </c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0"/>
      <c r="Z44" s="210"/>
      <c r="AA44" s="210"/>
      <c r="AB44" s="210"/>
      <c r="AC44" s="210"/>
      <c r="AD44" s="210"/>
      <c r="AE44" s="210"/>
      <c r="AF44" s="210"/>
      <c r="AG44" s="210" t="s">
        <v>126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5" t="s">
        <v>153</v>
      </c>
      <c r="D45" s="222"/>
      <c r="E45" s="223">
        <v>10.6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0"/>
      <c r="Z45" s="210"/>
      <c r="AA45" s="210"/>
      <c r="AB45" s="210"/>
      <c r="AC45" s="210"/>
      <c r="AD45" s="210"/>
      <c r="AE45" s="210"/>
      <c r="AF45" s="210"/>
      <c r="AG45" s="210" t="s">
        <v>126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10</v>
      </c>
      <c r="B46" s="232" t="s">
        <v>171</v>
      </c>
      <c r="C46" s="253" t="s">
        <v>172</v>
      </c>
      <c r="D46" s="233" t="s">
        <v>149</v>
      </c>
      <c r="E46" s="234">
        <v>43.555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6">
        <v>0</v>
      </c>
      <c r="O46" s="236">
        <f>ROUND(E46*N46,2)</f>
        <v>0</v>
      </c>
      <c r="P46" s="236">
        <v>4.5999999999999999E-2</v>
      </c>
      <c r="Q46" s="236">
        <f>ROUND(E46*P46,2)</f>
        <v>2</v>
      </c>
      <c r="R46" s="236"/>
      <c r="S46" s="236" t="s">
        <v>138</v>
      </c>
      <c r="T46" s="237" t="s">
        <v>120</v>
      </c>
      <c r="U46" s="220">
        <v>0.26</v>
      </c>
      <c r="V46" s="220">
        <f>ROUND(E46*U46,2)</f>
        <v>11.32</v>
      </c>
      <c r="W46" s="220"/>
      <c r="X46" s="220" t="s">
        <v>121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122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5" t="s">
        <v>173</v>
      </c>
      <c r="D47" s="222"/>
      <c r="E47" s="223">
        <v>43.555</v>
      </c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10"/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">
      <c r="A48" s="225" t="s">
        <v>114</v>
      </c>
      <c r="B48" s="226" t="s">
        <v>59</v>
      </c>
      <c r="C48" s="252" t="s">
        <v>60</v>
      </c>
      <c r="D48" s="227"/>
      <c r="E48" s="228"/>
      <c r="F48" s="229"/>
      <c r="G48" s="229">
        <f>SUMIF(AG49:AG56,"&lt;&gt;NOR",G49:G56)</f>
        <v>0</v>
      </c>
      <c r="H48" s="229"/>
      <c r="I48" s="229">
        <f>SUM(I49:I56)</f>
        <v>0</v>
      </c>
      <c r="J48" s="229"/>
      <c r="K48" s="229">
        <f>SUM(K49:K56)</f>
        <v>0</v>
      </c>
      <c r="L48" s="229"/>
      <c r="M48" s="229">
        <f>SUM(M49:M56)</f>
        <v>0</v>
      </c>
      <c r="N48" s="229"/>
      <c r="O48" s="229">
        <f>SUM(O49:O56)</f>
        <v>0.30000000000000004</v>
      </c>
      <c r="P48" s="229"/>
      <c r="Q48" s="229">
        <f>SUM(Q49:Q56)</f>
        <v>0</v>
      </c>
      <c r="R48" s="229"/>
      <c r="S48" s="229"/>
      <c r="T48" s="230"/>
      <c r="U48" s="224"/>
      <c r="V48" s="224">
        <f>SUM(V49:V56)</f>
        <v>30.139999999999997</v>
      </c>
      <c r="W48" s="224"/>
      <c r="X48" s="224"/>
      <c r="AG48" t="s">
        <v>115</v>
      </c>
    </row>
    <row r="49" spans="1:60" ht="22.5" outlineLevel="1" x14ac:dyDescent="0.2">
      <c r="A49" s="231">
        <v>11</v>
      </c>
      <c r="B49" s="232" t="s">
        <v>174</v>
      </c>
      <c r="C49" s="253" t="s">
        <v>175</v>
      </c>
      <c r="D49" s="233" t="s">
        <v>149</v>
      </c>
      <c r="E49" s="234">
        <v>43.555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6">
        <v>3.6700000000000001E-3</v>
      </c>
      <c r="O49" s="236">
        <f>ROUND(E49*N49,2)</f>
        <v>0.16</v>
      </c>
      <c r="P49" s="236">
        <v>0</v>
      </c>
      <c r="Q49" s="236">
        <f>ROUND(E49*P49,2)</f>
        <v>0</v>
      </c>
      <c r="R49" s="236" t="s">
        <v>130</v>
      </c>
      <c r="S49" s="236" t="s">
        <v>120</v>
      </c>
      <c r="T49" s="237" t="s">
        <v>120</v>
      </c>
      <c r="U49" s="220">
        <v>0.36199999999999999</v>
      </c>
      <c r="V49" s="220">
        <f>ROUND(E49*U49,2)</f>
        <v>15.77</v>
      </c>
      <c r="W49" s="220"/>
      <c r="X49" s="220" t="s">
        <v>121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122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5" t="s">
        <v>173</v>
      </c>
      <c r="D50" s="222"/>
      <c r="E50" s="223">
        <v>43.555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0"/>
      <c r="Z50" s="210"/>
      <c r="AA50" s="210"/>
      <c r="AB50" s="210"/>
      <c r="AC50" s="210"/>
      <c r="AD50" s="210"/>
      <c r="AE50" s="210"/>
      <c r="AF50" s="210"/>
      <c r="AG50" s="210" t="s">
        <v>126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1">
        <v>12</v>
      </c>
      <c r="B51" s="232" t="s">
        <v>176</v>
      </c>
      <c r="C51" s="253" t="s">
        <v>177</v>
      </c>
      <c r="D51" s="233" t="s">
        <v>149</v>
      </c>
      <c r="E51" s="234">
        <v>43.555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2.5999999999999998E-4</v>
      </c>
      <c r="O51" s="236">
        <f>ROUND(E51*N51,2)</f>
        <v>0.01</v>
      </c>
      <c r="P51" s="236">
        <v>0</v>
      </c>
      <c r="Q51" s="236">
        <f>ROUND(E51*P51,2)</f>
        <v>0</v>
      </c>
      <c r="R51" s="236" t="s">
        <v>130</v>
      </c>
      <c r="S51" s="236" t="s">
        <v>120</v>
      </c>
      <c r="T51" s="237" t="s">
        <v>120</v>
      </c>
      <c r="U51" s="220">
        <v>0.09</v>
      </c>
      <c r="V51" s="220">
        <f>ROUND(E51*U51,2)</f>
        <v>3.92</v>
      </c>
      <c r="W51" s="220"/>
      <c r="X51" s="220" t="s">
        <v>121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122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4" t="s">
        <v>178</v>
      </c>
      <c r="D52" s="238"/>
      <c r="E52" s="238"/>
      <c r="F52" s="238"/>
      <c r="G52" s="238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0"/>
      <c r="Z52" s="210"/>
      <c r="AA52" s="210"/>
      <c r="AB52" s="210"/>
      <c r="AC52" s="210"/>
      <c r="AD52" s="210"/>
      <c r="AE52" s="210"/>
      <c r="AF52" s="210"/>
      <c r="AG52" s="210" t="s">
        <v>124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5" t="s">
        <v>173</v>
      </c>
      <c r="D53" s="222"/>
      <c r="E53" s="223">
        <v>43.555</v>
      </c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0"/>
      <c r="Z53" s="210"/>
      <c r="AA53" s="210"/>
      <c r="AB53" s="210"/>
      <c r="AC53" s="210"/>
      <c r="AD53" s="210"/>
      <c r="AE53" s="210"/>
      <c r="AF53" s="210"/>
      <c r="AG53" s="210" t="s">
        <v>126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2.5" outlineLevel="1" x14ac:dyDescent="0.2">
      <c r="A54" s="231">
        <v>13</v>
      </c>
      <c r="B54" s="232" t="s">
        <v>179</v>
      </c>
      <c r="C54" s="253" t="s">
        <v>180</v>
      </c>
      <c r="D54" s="233" t="s">
        <v>149</v>
      </c>
      <c r="E54" s="234">
        <v>43.555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3.0000000000000001E-3</v>
      </c>
      <c r="O54" s="236">
        <f>ROUND(E54*N54,2)</f>
        <v>0.13</v>
      </c>
      <c r="P54" s="236">
        <v>0</v>
      </c>
      <c r="Q54" s="236">
        <f>ROUND(E54*P54,2)</f>
        <v>0</v>
      </c>
      <c r="R54" s="236" t="s">
        <v>130</v>
      </c>
      <c r="S54" s="236" t="s">
        <v>120</v>
      </c>
      <c r="T54" s="237" t="s">
        <v>120</v>
      </c>
      <c r="U54" s="220">
        <v>0.24</v>
      </c>
      <c r="V54" s="220">
        <f>ROUND(E54*U54,2)</f>
        <v>10.45</v>
      </c>
      <c r="W54" s="220"/>
      <c r="X54" s="220" t="s">
        <v>121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122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4" t="s">
        <v>181</v>
      </c>
      <c r="D55" s="238"/>
      <c r="E55" s="238"/>
      <c r="F55" s="238"/>
      <c r="G55" s="238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0"/>
      <c r="Z55" s="210"/>
      <c r="AA55" s="210"/>
      <c r="AB55" s="210"/>
      <c r="AC55" s="210"/>
      <c r="AD55" s="210"/>
      <c r="AE55" s="210"/>
      <c r="AF55" s="210"/>
      <c r="AG55" s="210" t="s">
        <v>124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5" t="s">
        <v>173</v>
      </c>
      <c r="D56" s="222"/>
      <c r="E56" s="223">
        <v>43.555</v>
      </c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0"/>
      <c r="Z56" s="210"/>
      <c r="AA56" s="210"/>
      <c r="AB56" s="210"/>
      <c r="AC56" s="210"/>
      <c r="AD56" s="210"/>
      <c r="AE56" s="210"/>
      <c r="AF56" s="210"/>
      <c r="AG56" s="210" t="s">
        <v>126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25" t="s">
        <v>114</v>
      </c>
      <c r="B57" s="226" t="s">
        <v>67</v>
      </c>
      <c r="C57" s="252" t="s">
        <v>68</v>
      </c>
      <c r="D57" s="227"/>
      <c r="E57" s="228"/>
      <c r="F57" s="229"/>
      <c r="G57" s="229">
        <f>SUMIF(AG58:AG59,"&lt;&gt;NOR",G58:G59)</f>
        <v>0</v>
      </c>
      <c r="H57" s="229"/>
      <c r="I57" s="229">
        <f>SUM(I58:I59)</f>
        <v>0</v>
      </c>
      <c r="J57" s="229"/>
      <c r="K57" s="229">
        <f>SUM(K58:K59)</f>
        <v>0</v>
      </c>
      <c r="L57" s="229"/>
      <c r="M57" s="229">
        <f>SUM(M58:M59)</f>
        <v>0</v>
      </c>
      <c r="N57" s="229"/>
      <c r="O57" s="229">
        <f>SUM(O58:O59)</f>
        <v>0</v>
      </c>
      <c r="P57" s="229"/>
      <c r="Q57" s="229">
        <f>SUM(Q58:Q59)</f>
        <v>0</v>
      </c>
      <c r="R57" s="229"/>
      <c r="S57" s="229"/>
      <c r="T57" s="230"/>
      <c r="U57" s="224"/>
      <c r="V57" s="224">
        <f>SUM(V58:V59)</f>
        <v>2.91</v>
      </c>
      <c r="W57" s="224"/>
      <c r="X57" s="224"/>
      <c r="AG57" t="s">
        <v>115</v>
      </c>
    </row>
    <row r="58" spans="1:60" ht="33.75" outlineLevel="1" x14ac:dyDescent="0.2">
      <c r="A58" s="231">
        <v>14</v>
      </c>
      <c r="B58" s="232" t="s">
        <v>182</v>
      </c>
      <c r="C58" s="253" t="s">
        <v>183</v>
      </c>
      <c r="D58" s="233" t="s">
        <v>184</v>
      </c>
      <c r="E58" s="234">
        <v>3.0996100000000002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0</v>
      </c>
      <c r="O58" s="236">
        <f>ROUND(E58*N58,2)</f>
        <v>0</v>
      </c>
      <c r="P58" s="236">
        <v>0</v>
      </c>
      <c r="Q58" s="236">
        <f>ROUND(E58*P58,2)</f>
        <v>0</v>
      </c>
      <c r="R58" s="236" t="s">
        <v>119</v>
      </c>
      <c r="S58" s="236" t="s">
        <v>120</v>
      </c>
      <c r="T58" s="237" t="s">
        <v>120</v>
      </c>
      <c r="U58" s="220">
        <v>0.9385</v>
      </c>
      <c r="V58" s="220">
        <f>ROUND(E58*U58,2)</f>
        <v>2.91</v>
      </c>
      <c r="W58" s="220"/>
      <c r="X58" s="220" t="s">
        <v>185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186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4" t="s">
        <v>187</v>
      </c>
      <c r="D59" s="238"/>
      <c r="E59" s="238"/>
      <c r="F59" s="238"/>
      <c r="G59" s="238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0"/>
      <c r="Z59" s="210"/>
      <c r="AA59" s="210"/>
      <c r="AB59" s="210"/>
      <c r="AC59" s="210"/>
      <c r="AD59" s="210"/>
      <c r="AE59" s="210"/>
      <c r="AF59" s="210"/>
      <c r="AG59" s="210" t="s">
        <v>124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x14ac:dyDescent="0.2">
      <c r="A60" s="225" t="s">
        <v>114</v>
      </c>
      <c r="B60" s="226" t="s">
        <v>71</v>
      </c>
      <c r="C60" s="252" t="s">
        <v>72</v>
      </c>
      <c r="D60" s="227"/>
      <c r="E60" s="228"/>
      <c r="F60" s="229"/>
      <c r="G60" s="229">
        <f>SUMIF(AG61:AG61,"&lt;&gt;NOR",G61:G61)</f>
        <v>0</v>
      </c>
      <c r="H60" s="229"/>
      <c r="I60" s="229">
        <f>SUM(I61:I61)</f>
        <v>0</v>
      </c>
      <c r="J60" s="229"/>
      <c r="K60" s="229">
        <f>SUM(K61:K61)</f>
        <v>0</v>
      </c>
      <c r="L60" s="229"/>
      <c r="M60" s="229">
        <f>SUM(M61:M61)</f>
        <v>0</v>
      </c>
      <c r="N60" s="229"/>
      <c r="O60" s="229">
        <f>SUM(O61:O61)</f>
        <v>0</v>
      </c>
      <c r="P60" s="229"/>
      <c r="Q60" s="229">
        <f>SUM(Q61:Q61)</f>
        <v>0</v>
      </c>
      <c r="R60" s="229"/>
      <c r="S60" s="229"/>
      <c r="T60" s="230"/>
      <c r="U60" s="224"/>
      <c r="V60" s="224">
        <f>SUM(V61:V61)</f>
        <v>0</v>
      </c>
      <c r="W60" s="224"/>
      <c r="X60" s="224"/>
      <c r="AG60" t="s">
        <v>115</v>
      </c>
    </row>
    <row r="61" spans="1:60" outlineLevel="1" x14ac:dyDescent="0.2">
      <c r="A61" s="242">
        <v>15</v>
      </c>
      <c r="B61" s="243" t="s">
        <v>188</v>
      </c>
      <c r="C61" s="258" t="s">
        <v>189</v>
      </c>
      <c r="D61" s="244" t="s">
        <v>190</v>
      </c>
      <c r="E61" s="245">
        <v>8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 t="s">
        <v>138</v>
      </c>
      <c r="T61" s="248" t="s">
        <v>139</v>
      </c>
      <c r="U61" s="220">
        <v>0</v>
      </c>
      <c r="V61" s="220">
        <f>ROUND(E61*U61,2)</f>
        <v>0</v>
      </c>
      <c r="W61" s="220"/>
      <c r="X61" s="220" t="s">
        <v>191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192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">
      <c r="A62" s="225" t="s">
        <v>114</v>
      </c>
      <c r="B62" s="226" t="s">
        <v>69</v>
      </c>
      <c r="C62" s="252" t="s">
        <v>70</v>
      </c>
      <c r="D62" s="227"/>
      <c r="E62" s="228"/>
      <c r="F62" s="229"/>
      <c r="G62" s="229">
        <f>SUMIF(AG63:AG64,"&lt;&gt;NOR",G63:G64)</f>
        <v>0</v>
      </c>
      <c r="H62" s="229"/>
      <c r="I62" s="229">
        <f>SUM(I63:I64)</f>
        <v>0</v>
      </c>
      <c r="J62" s="229"/>
      <c r="K62" s="229">
        <f>SUM(K63:K64)</f>
        <v>0</v>
      </c>
      <c r="L62" s="229"/>
      <c r="M62" s="229">
        <f>SUM(M63:M64)</f>
        <v>0</v>
      </c>
      <c r="N62" s="229"/>
      <c r="O62" s="229">
        <f>SUM(O63:O64)</f>
        <v>0.08</v>
      </c>
      <c r="P62" s="229"/>
      <c r="Q62" s="229">
        <f>SUM(Q63:Q64)</f>
        <v>0</v>
      </c>
      <c r="R62" s="229"/>
      <c r="S62" s="229"/>
      <c r="T62" s="230"/>
      <c r="U62" s="224"/>
      <c r="V62" s="224">
        <f>SUM(V63:V64)</f>
        <v>26</v>
      </c>
      <c r="W62" s="224"/>
      <c r="X62" s="224"/>
      <c r="AG62" t="s">
        <v>115</v>
      </c>
    </row>
    <row r="63" spans="1:60" ht="22.5" outlineLevel="1" x14ac:dyDescent="0.2">
      <c r="A63" s="231">
        <v>16</v>
      </c>
      <c r="B63" s="232" t="s">
        <v>193</v>
      </c>
      <c r="C63" s="253" t="s">
        <v>194</v>
      </c>
      <c r="D63" s="233" t="s">
        <v>118</v>
      </c>
      <c r="E63" s="234">
        <v>1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8.4709999999999994E-2</v>
      </c>
      <c r="O63" s="236">
        <f>ROUND(E63*N63,2)</f>
        <v>0.08</v>
      </c>
      <c r="P63" s="236">
        <v>0</v>
      </c>
      <c r="Q63" s="236">
        <f>ROUND(E63*P63,2)</f>
        <v>0</v>
      </c>
      <c r="R63" s="236" t="s">
        <v>195</v>
      </c>
      <c r="S63" s="236" t="s">
        <v>120</v>
      </c>
      <c r="T63" s="237" t="s">
        <v>120</v>
      </c>
      <c r="U63" s="220">
        <v>26</v>
      </c>
      <c r="V63" s="220">
        <f>ROUND(E63*U63,2)</f>
        <v>26</v>
      </c>
      <c r="W63" s="220"/>
      <c r="X63" s="220" t="s">
        <v>121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122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6" t="s">
        <v>196</v>
      </c>
      <c r="D64" s="240"/>
      <c r="E64" s="240"/>
      <c r="F64" s="240"/>
      <c r="G64" s="24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0"/>
      <c r="Z64" s="210"/>
      <c r="AA64" s="210"/>
      <c r="AB64" s="210"/>
      <c r="AC64" s="210"/>
      <c r="AD64" s="210"/>
      <c r="AE64" s="210"/>
      <c r="AF64" s="210"/>
      <c r="AG64" s="210" t="s">
        <v>151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x14ac:dyDescent="0.2">
      <c r="A65" s="225" t="s">
        <v>114</v>
      </c>
      <c r="B65" s="226" t="s">
        <v>71</v>
      </c>
      <c r="C65" s="252" t="s">
        <v>72</v>
      </c>
      <c r="D65" s="227"/>
      <c r="E65" s="228"/>
      <c r="F65" s="229"/>
      <c r="G65" s="229">
        <f>SUMIF(AG66:AG87,"&lt;&gt;NOR",G66:G87)</f>
        <v>0</v>
      </c>
      <c r="H65" s="229"/>
      <c r="I65" s="229">
        <f>SUM(I66:I87)</f>
        <v>0</v>
      </c>
      <c r="J65" s="229"/>
      <c r="K65" s="229">
        <f>SUM(K66:K87)</f>
        <v>0</v>
      </c>
      <c r="L65" s="229"/>
      <c r="M65" s="229">
        <f>SUM(M66:M87)</f>
        <v>0</v>
      </c>
      <c r="N65" s="229"/>
      <c r="O65" s="229">
        <f>SUM(O66:O87)</f>
        <v>0.02</v>
      </c>
      <c r="P65" s="229"/>
      <c r="Q65" s="229">
        <f>SUM(Q66:Q87)</f>
        <v>1.04</v>
      </c>
      <c r="R65" s="229"/>
      <c r="S65" s="229"/>
      <c r="T65" s="230"/>
      <c r="U65" s="224"/>
      <c r="V65" s="224">
        <f>SUM(V66:V87)</f>
        <v>60.300000000000004</v>
      </c>
      <c r="W65" s="224"/>
      <c r="X65" s="224"/>
      <c r="AG65" t="s">
        <v>115</v>
      </c>
    </row>
    <row r="66" spans="1:60" ht="22.5" outlineLevel="1" x14ac:dyDescent="0.2">
      <c r="A66" s="231">
        <v>17</v>
      </c>
      <c r="B66" s="232" t="s">
        <v>197</v>
      </c>
      <c r="C66" s="253" t="s">
        <v>198</v>
      </c>
      <c r="D66" s="233" t="s">
        <v>190</v>
      </c>
      <c r="E66" s="234">
        <v>4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6"/>
      <c r="S66" s="236" t="s">
        <v>138</v>
      </c>
      <c r="T66" s="237" t="s">
        <v>139</v>
      </c>
      <c r="U66" s="220">
        <v>0</v>
      </c>
      <c r="V66" s="220">
        <f>ROUND(E66*U66,2)</f>
        <v>0</v>
      </c>
      <c r="W66" s="220"/>
      <c r="X66" s="220" t="s">
        <v>191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192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5" t="s">
        <v>199</v>
      </c>
      <c r="D67" s="222"/>
      <c r="E67" s="223"/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0"/>
      <c r="Z67" s="210"/>
      <c r="AA67" s="210"/>
      <c r="AB67" s="210"/>
      <c r="AC67" s="210"/>
      <c r="AD67" s="210"/>
      <c r="AE67" s="210"/>
      <c r="AF67" s="210"/>
      <c r="AG67" s="210" t="s">
        <v>126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5" t="s">
        <v>200</v>
      </c>
      <c r="D68" s="222"/>
      <c r="E68" s="223"/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0"/>
      <c r="Z68" s="210"/>
      <c r="AA68" s="210"/>
      <c r="AB68" s="210"/>
      <c r="AC68" s="210"/>
      <c r="AD68" s="210"/>
      <c r="AE68" s="210"/>
      <c r="AF68" s="210"/>
      <c r="AG68" s="210" t="s">
        <v>126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5" t="s">
        <v>201</v>
      </c>
      <c r="D69" s="222"/>
      <c r="E69" s="223">
        <v>4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0"/>
      <c r="Z69" s="210"/>
      <c r="AA69" s="210"/>
      <c r="AB69" s="210"/>
      <c r="AC69" s="210"/>
      <c r="AD69" s="210"/>
      <c r="AE69" s="210"/>
      <c r="AF69" s="210"/>
      <c r="AG69" s="210" t="s">
        <v>126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5" t="s">
        <v>202</v>
      </c>
      <c r="D70" s="222"/>
      <c r="E70" s="223"/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0"/>
      <c r="Z70" s="210"/>
      <c r="AA70" s="210"/>
      <c r="AB70" s="210"/>
      <c r="AC70" s="210"/>
      <c r="AD70" s="210"/>
      <c r="AE70" s="210"/>
      <c r="AF70" s="210"/>
      <c r="AG70" s="210" t="s">
        <v>126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1">
        <v>18</v>
      </c>
      <c r="B71" s="232" t="s">
        <v>203</v>
      </c>
      <c r="C71" s="253" t="s">
        <v>204</v>
      </c>
      <c r="D71" s="233" t="s">
        <v>149</v>
      </c>
      <c r="E71" s="234">
        <v>55.05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0</v>
      </c>
      <c r="O71" s="236">
        <f>ROUND(E71*N71,2)</f>
        <v>0</v>
      </c>
      <c r="P71" s="236">
        <v>1.098E-2</v>
      </c>
      <c r="Q71" s="236">
        <f>ROUND(E71*P71,2)</f>
        <v>0.6</v>
      </c>
      <c r="R71" s="236" t="s">
        <v>205</v>
      </c>
      <c r="S71" s="236" t="s">
        <v>120</v>
      </c>
      <c r="T71" s="237" t="s">
        <v>120</v>
      </c>
      <c r="U71" s="220">
        <v>0.37</v>
      </c>
      <c r="V71" s="220">
        <f>ROUND(E71*U71,2)</f>
        <v>20.37</v>
      </c>
      <c r="W71" s="220"/>
      <c r="X71" s="220" t="s">
        <v>121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122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5" t="s">
        <v>206</v>
      </c>
      <c r="D72" s="222"/>
      <c r="E72" s="223">
        <v>55.05</v>
      </c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10"/>
      <c r="Z72" s="210"/>
      <c r="AA72" s="210"/>
      <c r="AB72" s="210"/>
      <c r="AC72" s="210"/>
      <c r="AD72" s="210"/>
      <c r="AE72" s="210"/>
      <c r="AF72" s="210"/>
      <c r="AG72" s="210" t="s">
        <v>126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1">
        <v>19</v>
      </c>
      <c r="B73" s="232" t="s">
        <v>207</v>
      </c>
      <c r="C73" s="253" t="s">
        <v>208</v>
      </c>
      <c r="D73" s="233" t="s">
        <v>129</v>
      </c>
      <c r="E73" s="234">
        <v>47.8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2.0000000000000002E-5</v>
      </c>
      <c r="O73" s="236">
        <f>ROUND(E73*N73,2)</f>
        <v>0</v>
      </c>
      <c r="P73" s="236">
        <v>0</v>
      </c>
      <c r="Q73" s="236">
        <f>ROUND(E73*P73,2)</f>
        <v>0</v>
      </c>
      <c r="R73" s="236" t="s">
        <v>205</v>
      </c>
      <c r="S73" s="236" t="s">
        <v>120</v>
      </c>
      <c r="T73" s="237" t="s">
        <v>120</v>
      </c>
      <c r="U73" s="220">
        <v>0.46800000000000003</v>
      </c>
      <c r="V73" s="220">
        <f>ROUND(E73*U73,2)</f>
        <v>22.37</v>
      </c>
      <c r="W73" s="220"/>
      <c r="X73" s="220" t="s">
        <v>121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122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56" t="s">
        <v>209</v>
      </c>
      <c r="D74" s="240"/>
      <c r="E74" s="240"/>
      <c r="F74" s="240"/>
      <c r="G74" s="24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0"/>
      <c r="Z74" s="210"/>
      <c r="AA74" s="210"/>
      <c r="AB74" s="210"/>
      <c r="AC74" s="210"/>
      <c r="AD74" s="210"/>
      <c r="AE74" s="210"/>
      <c r="AF74" s="210"/>
      <c r="AG74" s="210" t="s">
        <v>151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5" t="s">
        <v>210</v>
      </c>
      <c r="D75" s="222"/>
      <c r="E75" s="223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0"/>
      <c r="Z75" s="210"/>
      <c r="AA75" s="210"/>
      <c r="AB75" s="210"/>
      <c r="AC75" s="210"/>
      <c r="AD75" s="210"/>
      <c r="AE75" s="210"/>
      <c r="AF75" s="210"/>
      <c r="AG75" s="210" t="s">
        <v>126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5" t="s">
        <v>211</v>
      </c>
      <c r="D76" s="222"/>
      <c r="E76" s="223">
        <v>24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0"/>
      <c r="Z76" s="210"/>
      <c r="AA76" s="210"/>
      <c r="AB76" s="210"/>
      <c r="AC76" s="210"/>
      <c r="AD76" s="210"/>
      <c r="AE76" s="210"/>
      <c r="AF76" s="210"/>
      <c r="AG76" s="210" t="s">
        <v>126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5" t="s">
        <v>212</v>
      </c>
      <c r="D77" s="222"/>
      <c r="E77" s="223">
        <v>23.8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0"/>
      <c r="Z77" s="210"/>
      <c r="AA77" s="210"/>
      <c r="AB77" s="210"/>
      <c r="AC77" s="210"/>
      <c r="AD77" s="210"/>
      <c r="AE77" s="210"/>
      <c r="AF77" s="210"/>
      <c r="AG77" s="210" t="s">
        <v>126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1">
        <v>20</v>
      </c>
      <c r="B78" s="232" t="s">
        <v>213</v>
      </c>
      <c r="C78" s="253" t="s">
        <v>214</v>
      </c>
      <c r="D78" s="233" t="s">
        <v>118</v>
      </c>
      <c r="E78" s="234">
        <v>6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1.9000000000000001E-4</v>
      </c>
      <c r="O78" s="236">
        <f>ROUND(E78*N78,2)</f>
        <v>0</v>
      </c>
      <c r="P78" s="236">
        <v>0</v>
      </c>
      <c r="Q78" s="236">
        <f>ROUND(E78*P78,2)</f>
        <v>0</v>
      </c>
      <c r="R78" s="236" t="s">
        <v>205</v>
      </c>
      <c r="S78" s="236" t="s">
        <v>120</v>
      </c>
      <c r="T78" s="237" t="s">
        <v>120</v>
      </c>
      <c r="U78" s="220">
        <v>2.3220000000000001</v>
      </c>
      <c r="V78" s="220">
        <f>ROUND(E78*U78,2)</f>
        <v>13.93</v>
      </c>
      <c r="W78" s="220"/>
      <c r="X78" s="220" t="s">
        <v>121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122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5" t="s">
        <v>215</v>
      </c>
      <c r="D79" s="222"/>
      <c r="E79" s="223"/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0"/>
      <c r="Z79" s="210"/>
      <c r="AA79" s="210"/>
      <c r="AB79" s="210"/>
      <c r="AC79" s="210"/>
      <c r="AD79" s="210"/>
      <c r="AE79" s="210"/>
      <c r="AF79" s="210"/>
      <c r="AG79" s="210" t="s">
        <v>126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5" t="s">
        <v>216</v>
      </c>
      <c r="D80" s="222"/>
      <c r="E80" s="223"/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0"/>
      <c r="Z80" s="210"/>
      <c r="AA80" s="210"/>
      <c r="AB80" s="210"/>
      <c r="AC80" s="210"/>
      <c r="AD80" s="210"/>
      <c r="AE80" s="210"/>
      <c r="AF80" s="210"/>
      <c r="AG80" s="210" t="s">
        <v>126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5" t="s">
        <v>217</v>
      </c>
      <c r="D81" s="222"/>
      <c r="E81" s="223">
        <v>6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0"/>
      <c r="Z81" s="210"/>
      <c r="AA81" s="210"/>
      <c r="AB81" s="210"/>
      <c r="AC81" s="210"/>
      <c r="AD81" s="210"/>
      <c r="AE81" s="210"/>
      <c r="AF81" s="210"/>
      <c r="AG81" s="210" t="s">
        <v>126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31">
        <v>21</v>
      </c>
      <c r="B82" s="232" t="s">
        <v>218</v>
      </c>
      <c r="C82" s="253" t="s">
        <v>219</v>
      </c>
      <c r="D82" s="233" t="s">
        <v>220</v>
      </c>
      <c r="E82" s="234">
        <v>1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1.7000000000000001E-2</v>
      </c>
      <c r="O82" s="236">
        <f>ROUND(E82*N82,2)</f>
        <v>0.02</v>
      </c>
      <c r="P82" s="236">
        <v>0</v>
      </c>
      <c r="Q82" s="236">
        <f>ROUND(E82*P82,2)</f>
        <v>0</v>
      </c>
      <c r="R82" s="236"/>
      <c r="S82" s="236" t="s">
        <v>138</v>
      </c>
      <c r="T82" s="237" t="s">
        <v>139</v>
      </c>
      <c r="U82" s="220">
        <v>0</v>
      </c>
      <c r="V82" s="220">
        <f>ROUND(E82*U82,2)</f>
        <v>0</v>
      </c>
      <c r="W82" s="220"/>
      <c r="X82" s="220" t="s">
        <v>191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192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5" t="s">
        <v>221</v>
      </c>
      <c r="D83" s="222"/>
      <c r="E83" s="223">
        <v>1</v>
      </c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0"/>
      <c r="Z83" s="210"/>
      <c r="AA83" s="210"/>
      <c r="AB83" s="210"/>
      <c r="AC83" s="210"/>
      <c r="AD83" s="210"/>
      <c r="AE83" s="210"/>
      <c r="AF83" s="210"/>
      <c r="AG83" s="210" t="s">
        <v>126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1">
        <v>22</v>
      </c>
      <c r="B84" s="232" t="s">
        <v>222</v>
      </c>
      <c r="C84" s="253" t="s">
        <v>223</v>
      </c>
      <c r="D84" s="233" t="s">
        <v>149</v>
      </c>
      <c r="E84" s="234">
        <v>55.05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0</v>
      </c>
      <c r="O84" s="236">
        <f>ROUND(E84*N84,2)</f>
        <v>0</v>
      </c>
      <c r="P84" s="236">
        <v>8.0000000000000002E-3</v>
      </c>
      <c r="Q84" s="236">
        <f>ROUND(E84*P84,2)</f>
        <v>0.44</v>
      </c>
      <c r="R84" s="236" t="s">
        <v>205</v>
      </c>
      <c r="S84" s="236" t="s">
        <v>120</v>
      </c>
      <c r="T84" s="237" t="s">
        <v>120</v>
      </c>
      <c r="U84" s="220">
        <v>6.6000000000000003E-2</v>
      </c>
      <c r="V84" s="220">
        <f>ROUND(E84*U84,2)</f>
        <v>3.63</v>
      </c>
      <c r="W84" s="220"/>
      <c r="X84" s="220" t="s">
        <v>121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122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5" t="s">
        <v>206</v>
      </c>
      <c r="D85" s="222"/>
      <c r="E85" s="223">
        <v>55.05</v>
      </c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10"/>
      <c r="Z85" s="210"/>
      <c r="AA85" s="210"/>
      <c r="AB85" s="210"/>
      <c r="AC85" s="210"/>
      <c r="AD85" s="210"/>
      <c r="AE85" s="210"/>
      <c r="AF85" s="210"/>
      <c r="AG85" s="210" t="s">
        <v>126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>
        <v>23</v>
      </c>
      <c r="B86" s="218" t="s">
        <v>224</v>
      </c>
      <c r="C86" s="259" t="s">
        <v>225</v>
      </c>
      <c r="D86" s="219" t="s">
        <v>0</v>
      </c>
      <c r="E86" s="249"/>
      <c r="F86" s="221"/>
      <c r="G86" s="220">
        <f>ROUND(E86*F86,2)</f>
        <v>0</v>
      </c>
      <c r="H86" s="221"/>
      <c r="I86" s="220">
        <f>ROUND(E86*H86,2)</f>
        <v>0</v>
      </c>
      <c r="J86" s="221"/>
      <c r="K86" s="220">
        <f>ROUND(E86*J86,2)</f>
        <v>0</v>
      </c>
      <c r="L86" s="220">
        <v>21</v>
      </c>
      <c r="M86" s="220">
        <f>G86*(1+L86/100)</f>
        <v>0</v>
      </c>
      <c r="N86" s="220">
        <v>0</v>
      </c>
      <c r="O86" s="220">
        <f>ROUND(E86*N86,2)</f>
        <v>0</v>
      </c>
      <c r="P86" s="220">
        <v>0</v>
      </c>
      <c r="Q86" s="220">
        <f>ROUND(E86*P86,2)</f>
        <v>0</v>
      </c>
      <c r="R86" s="220" t="s">
        <v>205</v>
      </c>
      <c r="S86" s="220" t="s">
        <v>120</v>
      </c>
      <c r="T86" s="220" t="s">
        <v>120</v>
      </c>
      <c r="U86" s="220">
        <v>0</v>
      </c>
      <c r="V86" s="220">
        <f>ROUND(E86*U86,2)</f>
        <v>0</v>
      </c>
      <c r="W86" s="220"/>
      <c r="X86" s="220" t="s">
        <v>185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186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60" t="s">
        <v>226</v>
      </c>
      <c r="D87" s="250"/>
      <c r="E87" s="250"/>
      <c r="F87" s="250"/>
      <c r="G87" s="25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0"/>
      <c r="Z87" s="210"/>
      <c r="AA87" s="210"/>
      <c r="AB87" s="210"/>
      <c r="AC87" s="210"/>
      <c r="AD87" s="210"/>
      <c r="AE87" s="210"/>
      <c r="AF87" s="210"/>
      <c r="AG87" s="210" t="s">
        <v>124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x14ac:dyDescent="0.2">
      <c r="A88" s="225" t="s">
        <v>114</v>
      </c>
      <c r="B88" s="226" t="s">
        <v>73</v>
      </c>
      <c r="C88" s="252" t="s">
        <v>74</v>
      </c>
      <c r="D88" s="227"/>
      <c r="E88" s="228"/>
      <c r="F88" s="229"/>
      <c r="G88" s="229">
        <f>SUMIF(AG89:AG89,"&lt;&gt;NOR",G89:G89)</f>
        <v>0</v>
      </c>
      <c r="H88" s="229"/>
      <c r="I88" s="229">
        <f>SUM(I89:I89)</f>
        <v>0</v>
      </c>
      <c r="J88" s="229"/>
      <c r="K88" s="229">
        <f>SUM(K89:K89)</f>
        <v>0</v>
      </c>
      <c r="L88" s="229"/>
      <c r="M88" s="229">
        <f>SUM(M89:M89)</f>
        <v>0</v>
      </c>
      <c r="N88" s="229"/>
      <c r="O88" s="229">
        <f>SUM(O89:O89)</f>
        <v>0</v>
      </c>
      <c r="P88" s="229"/>
      <c r="Q88" s="229">
        <f>SUM(Q89:Q89)</f>
        <v>0</v>
      </c>
      <c r="R88" s="229"/>
      <c r="S88" s="229"/>
      <c r="T88" s="230"/>
      <c r="U88" s="224"/>
      <c r="V88" s="224">
        <f>SUM(V89:V89)</f>
        <v>0</v>
      </c>
      <c r="W88" s="224"/>
      <c r="X88" s="224"/>
      <c r="AG88" t="s">
        <v>115</v>
      </c>
    </row>
    <row r="89" spans="1:60" outlineLevel="1" x14ac:dyDescent="0.2">
      <c r="A89" s="242">
        <v>24</v>
      </c>
      <c r="B89" s="243" t="s">
        <v>227</v>
      </c>
      <c r="C89" s="258" t="s">
        <v>228</v>
      </c>
      <c r="D89" s="244" t="s">
        <v>190</v>
      </c>
      <c r="E89" s="245">
        <v>9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7"/>
      <c r="S89" s="247" t="s">
        <v>138</v>
      </c>
      <c r="T89" s="248" t="s">
        <v>139</v>
      </c>
      <c r="U89" s="220">
        <v>0</v>
      </c>
      <c r="V89" s="220">
        <f>ROUND(E89*U89,2)</f>
        <v>0</v>
      </c>
      <c r="W89" s="220"/>
      <c r="X89" s="220" t="s">
        <v>121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122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x14ac:dyDescent="0.2">
      <c r="A90" s="225" t="s">
        <v>114</v>
      </c>
      <c r="B90" s="226" t="s">
        <v>75</v>
      </c>
      <c r="C90" s="252" t="s">
        <v>76</v>
      </c>
      <c r="D90" s="227"/>
      <c r="E90" s="228"/>
      <c r="F90" s="229"/>
      <c r="G90" s="229">
        <f>SUMIF(AG91:AG98,"&lt;&gt;NOR",G91:G98)</f>
        <v>0</v>
      </c>
      <c r="H90" s="229"/>
      <c r="I90" s="229">
        <f>SUM(I91:I98)</f>
        <v>0</v>
      </c>
      <c r="J90" s="229"/>
      <c r="K90" s="229">
        <f>SUM(K91:K98)</f>
        <v>0</v>
      </c>
      <c r="L90" s="229"/>
      <c r="M90" s="229">
        <f>SUM(M91:M98)</f>
        <v>0</v>
      </c>
      <c r="N90" s="229"/>
      <c r="O90" s="229">
        <f>SUM(O91:O98)</f>
        <v>0.11000000000000001</v>
      </c>
      <c r="P90" s="229"/>
      <c r="Q90" s="229">
        <f>SUM(Q91:Q98)</f>
        <v>0</v>
      </c>
      <c r="R90" s="229"/>
      <c r="S90" s="229"/>
      <c r="T90" s="230"/>
      <c r="U90" s="224"/>
      <c r="V90" s="224">
        <f>SUM(V91:V98)</f>
        <v>48.2</v>
      </c>
      <c r="W90" s="224"/>
      <c r="X90" s="224"/>
      <c r="AG90" t="s">
        <v>115</v>
      </c>
    </row>
    <row r="91" spans="1:60" outlineLevel="1" x14ac:dyDescent="0.2">
      <c r="A91" s="231">
        <v>25</v>
      </c>
      <c r="B91" s="232" t="s">
        <v>229</v>
      </c>
      <c r="C91" s="253" t="s">
        <v>230</v>
      </c>
      <c r="D91" s="233" t="s">
        <v>149</v>
      </c>
      <c r="E91" s="234">
        <v>241.02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6">
        <v>1.7000000000000001E-4</v>
      </c>
      <c r="O91" s="236">
        <f>ROUND(E91*N91,2)</f>
        <v>0.04</v>
      </c>
      <c r="P91" s="236">
        <v>0</v>
      </c>
      <c r="Q91" s="236">
        <f>ROUND(E91*P91,2)</f>
        <v>0</v>
      </c>
      <c r="R91" s="236" t="s">
        <v>231</v>
      </c>
      <c r="S91" s="236" t="s">
        <v>120</v>
      </c>
      <c r="T91" s="237" t="s">
        <v>120</v>
      </c>
      <c r="U91" s="220">
        <v>0.03</v>
      </c>
      <c r="V91" s="220">
        <f>ROUND(E91*U91,2)</f>
        <v>7.23</v>
      </c>
      <c r="W91" s="220"/>
      <c r="X91" s="220" t="s">
        <v>121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122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55" t="s">
        <v>232</v>
      </c>
      <c r="D92" s="222"/>
      <c r="E92" s="223">
        <v>109.59</v>
      </c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0"/>
      <c r="Z92" s="210"/>
      <c r="AA92" s="210"/>
      <c r="AB92" s="210"/>
      <c r="AC92" s="210"/>
      <c r="AD92" s="210"/>
      <c r="AE92" s="210"/>
      <c r="AF92" s="210"/>
      <c r="AG92" s="210" t="s">
        <v>126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55" t="s">
        <v>233</v>
      </c>
      <c r="D93" s="222"/>
      <c r="E93" s="223">
        <v>123.48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0"/>
      <c r="Z93" s="210"/>
      <c r="AA93" s="210"/>
      <c r="AB93" s="210"/>
      <c r="AC93" s="210"/>
      <c r="AD93" s="210"/>
      <c r="AE93" s="210"/>
      <c r="AF93" s="210"/>
      <c r="AG93" s="210" t="s">
        <v>126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5" t="s">
        <v>234</v>
      </c>
      <c r="D94" s="222"/>
      <c r="E94" s="223">
        <v>7.95</v>
      </c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10"/>
      <c r="Z94" s="210"/>
      <c r="AA94" s="210"/>
      <c r="AB94" s="210"/>
      <c r="AC94" s="210"/>
      <c r="AD94" s="210"/>
      <c r="AE94" s="210"/>
      <c r="AF94" s="210"/>
      <c r="AG94" s="210" t="s">
        <v>126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1">
        <v>26</v>
      </c>
      <c r="B95" s="232" t="s">
        <v>235</v>
      </c>
      <c r="C95" s="253" t="s">
        <v>236</v>
      </c>
      <c r="D95" s="233" t="s">
        <v>149</v>
      </c>
      <c r="E95" s="234">
        <v>241.02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2.7999999999999998E-4</v>
      </c>
      <c r="O95" s="236">
        <f>ROUND(E95*N95,2)</f>
        <v>7.0000000000000007E-2</v>
      </c>
      <c r="P95" s="236">
        <v>0</v>
      </c>
      <c r="Q95" s="236">
        <f>ROUND(E95*P95,2)</f>
        <v>0</v>
      </c>
      <c r="R95" s="236" t="s">
        <v>231</v>
      </c>
      <c r="S95" s="236" t="s">
        <v>120</v>
      </c>
      <c r="T95" s="237" t="s">
        <v>120</v>
      </c>
      <c r="U95" s="220">
        <v>0.17</v>
      </c>
      <c r="V95" s="220">
        <f>ROUND(E95*U95,2)</f>
        <v>40.97</v>
      </c>
      <c r="W95" s="220"/>
      <c r="X95" s="220" t="s">
        <v>121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122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5" t="s">
        <v>232</v>
      </c>
      <c r="D96" s="222"/>
      <c r="E96" s="223">
        <v>109.59</v>
      </c>
      <c r="F96" s="220"/>
      <c r="G96" s="220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10"/>
      <c r="Z96" s="210"/>
      <c r="AA96" s="210"/>
      <c r="AB96" s="210"/>
      <c r="AC96" s="210"/>
      <c r="AD96" s="210"/>
      <c r="AE96" s="210"/>
      <c r="AF96" s="210"/>
      <c r="AG96" s="210" t="s">
        <v>126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55" t="s">
        <v>233</v>
      </c>
      <c r="D97" s="222"/>
      <c r="E97" s="223">
        <v>123.48</v>
      </c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0"/>
      <c r="Z97" s="210"/>
      <c r="AA97" s="210"/>
      <c r="AB97" s="210"/>
      <c r="AC97" s="210"/>
      <c r="AD97" s="210"/>
      <c r="AE97" s="210"/>
      <c r="AF97" s="210"/>
      <c r="AG97" s="210" t="s">
        <v>126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55" t="s">
        <v>234</v>
      </c>
      <c r="D98" s="222"/>
      <c r="E98" s="223">
        <v>7.95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0"/>
      <c r="Z98" s="210"/>
      <c r="AA98" s="210"/>
      <c r="AB98" s="210"/>
      <c r="AC98" s="210"/>
      <c r="AD98" s="210"/>
      <c r="AE98" s="210"/>
      <c r="AF98" s="210"/>
      <c r="AG98" s="210" t="s">
        <v>126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x14ac:dyDescent="0.2">
      <c r="A99" s="225" t="s">
        <v>114</v>
      </c>
      <c r="B99" s="226" t="s">
        <v>77</v>
      </c>
      <c r="C99" s="252" t="s">
        <v>78</v>
      </c>
      <c r="D99" s="227"/>
      <c r="E99" s="228"/>
      <c r="F99" s="229"/>
      <c r="G99" s="229">
        <f>SUMIF(AG100:AG104,"&lt;&gt;NOR",G100:G104)</f>
        <v>0</v>
      </c>
      <c r="H99" s="229"/>
      <c r="I99" s="229">
        <f>SUM(I100:I104)</f>
        <v>0</v>
      </c>
      <c r="J99" s="229"/>
      <c r="K99" s="229">
        <f>SUM(K100:K104)</f>
        <v>0</v>
      </c>
      <c r="L99" s="229"/>
      <c r="M99" s="229">
        <f>SUM(M100:M104)</f>
        <v>0</v>
      </c>
      <c r="N99" s="229"/>
      <c r="O99" s="229">
        <f>SUM(O100:O104)</f>
        <v>0</v>
      </c>
      <c r="P99" s="229"/>
      <c r="Q99" s="229">
        <f>SUM(Q100:Q104)</f>
        <v>0</v>
      </c>
      <c r="R99" s="229"/>
      <c r="S99" s="229"/>
      <c r="T99" s="230"/>
      <c r="U99" s="224"/>
      <c r="V99" s="224">
        <f>SUM(V100:V104)</f>
        <v>0</v>
      </c>
      <c r="W99" s="224"/>
      <c r="X99" s="224"/>
      <c r="AG99" t="s">
        <v>115</v>
      </c>
    </row>
    <row r="100" spans="1:60" outlineLevel="1" x14ac:dyDescent="0.2">
      <c r="A100" s="231">
        <v>27</v>
      </c>
      <c r="B100" s="232" t="s">
        <v>237</v>
      </c>
      <c r="C100" s="253" t="s">
        <v>238</v>
      </c>
      <c r="D100" s="233" t="s">
        <v>137</v>
      </c>
      <c r="E100" s="234">
        <v>1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6">
        <v>0</v>
      </c>
      <c r="O100" s="236">
        <f>ROUND(E100*N100,2)</f>
        <v>0</v>
      </c>
      <c r="P100" s="236">
        <v>0</v>
      </c>
      <c r="Q100" s="236">
        <f>ROUND(E100*P100,2)</f>
        <v>0</v>
      </c>
      <c r="R100" s="236"/>
      <c r="S100" s="236" t="s">
        <v>138</v>
      </c>
      <c r="T100" s="237" t="s">
        <v>139</v>
      </c>
      <c r="U100" s="220">
        <v>0</v>
      </c>
      <c r="V100" s="220">
        <f>ROUND(E100*U100,2)</f>
        <v>0</v>
      </c>
      <c r="W100" s="220"/>
      <c r="X100" s="220" t="s">
        <v>121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122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55" t="s">
        <v>239</v>
      </c>
      <c r="D101" s="222"/>
      <c r="E101" s="223"/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126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5" t="s">
        <v>146</v>
      </c>
      <c r="D102" s="222"/>
      <c r="E102" s="223">
        <v>1</v>
      </c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126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>
        <v>28</v>
      </c>
      <c r="B103" s="218" t="s">
        <v>240</v>
      </c>
      <c r="C103" s="259" t="s">
        <v>241</v>
      </c>
      <c r="D103" s="219" t="s">
        <v>0</v>
      </c>
      <c r="E103" s="249"/>
      <c r="F103" s="221"/>
      <c r="G103" s="220">
        <f>ROUND(E103*F103,2)</f>
        <v>0</v>
      </c>
      <c r="H103" s="221"/>
      <c r="I103" s="220">
        <f>ROUND(E103*H103,2)</f>
        <v>0</v>
      </c>
      <c r="J103" s="221"/>
      <c r="K103" s="220">
        <f>ROUND(E103*J103,2)</f>
        <v>0</v>
      </c>
      <c r="L103" s="220">
        <v>21</v>
      </c>
      <c r="M103" s="220">
        <f>G103*(1+L103/100)</f>
        <v>0</v>
      </c>
      <c r="N103" s="220">
        <v>0</v>
      </c>
      <c r="O103" s="220">
        <f>ROUND(E103*N103,2)</f>
        <v>0</v>
      </c>
      <c r="P103" s="220">
        <v>0</v>
      </c>
      <c r="Q103" s="220">
        <f>ROUND(E103*P103,2)</f>
        <v>0</v>
      </c>
      <c r="R103" s="220" t="s">
        <v>242</v>
      </c>
      <c r="S103" s="220" t="s">
        <v>120</v>
      </c>
      <c r="T103" s="220" t="s">
        <v>120</v>
      </c>
      <c r="U103" s="220">
        <v>0</v>
      </c>
      <c r="V103" s="220">
        <f>ROUND(E103*U103,2)</f>
        <v>0</v>
      </c>
      <c r="W103" s="220"/>
      <c r="X103" s="220" t="s">
        <v>185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186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60" t="s">
        <v>226</v>
      </c>
      <c r="D104" s="250"/>
      <c r="E104" s="250"/>
      <c r="F104" s="250"/>
      <c r="G104" s="25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124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x14ac:dyDescent="0.2">
      <c r="A105" s="225" t="s">
        <v>114</v>
      </c>
      <c r="B105" s="226" t="s">
        <v>79</v>
      </c>
      <c r="C105" s="252" t="s">
        <v>80</v>
      </c>
      <c r="D105" s="227"/>
      <c r="E105" s="228"/>
      <c r="F105" s="229"/>
      <c r="G105" s="229">
        <f>SUMIF(AG106:AG106,"&lt;&gt;NOR",G106:G106)</f>
        <v>0</v>
      </c>
      <c r="H105" s="229"/>
      <c r="I105" s="229">
        <f>SUM(I106:I106)</f>
        <v>0</v>
      </c>
      <c r="J105" s="229"/>
      <c r="K105" s="229">
        <f>SUM(K106:K106)</f>
        <v>0</v>
      </c>
      <c r="L105" s="229"/>
      <c r="M105" s="229">
        <f>SUM(M106:M106)</f>
        <v>0</v>
      </c>
      <c r="N105" s="229"/>
      <c r="O105" s="229">
        <f>SUM(O106:O106)</f>
        <v>0</v>
      </c>
      <c r="P105" s="229"/>
      <c r="Q105" s="229">
        <f>SUM(Q106:Q106)</f>
        <v>0</v>
      </c>
      <c r="R105" s="229"/>
      <c r="S105" s="229"/>
      <c r="T105" s="230"/>
      <c r="U105" s="224"/>
      <c r="V105" s="224">
        <f>SUM(V106:V106)</f>
        <v>0</v>
      </c>
      <c r="W105" s="224"/>
      <c r="X105" s="224"/>
      <c r="AG105" t="s">
        <v>115</v>
      </c>
    </row>
    <row r="106" spans="1:60" outlineLevel="1" x14ac:dyDescent="0.2">
      <c r="A106" s="242">
        <v>29</v>
      </c>
      <c r="B106" s="243" t="s">
        <v>243</v>
      </c>
      <c r="C106" s="258" t="s">
        <v>244</v>
      </c>
      <c r="D106" s="244" t="s">
        <v>137</v>
      </c>
      <c r="E106" s="245">
        <v>1</v>
      </c>
      <c r="F106" s="246"/>
      <c r="G106" s="247">
        <f>ROUND(E106*F106,2)</f>
        <v>0</v>
      </c>
      <c r="H106" s="246"/>
      <c r="I106" s="247">
        <f>ROUND(E106*H106,2)</f>
        <v>0</v>
      </c>
      <c r="J106" s="246"/>
      <c r="K106" s="247">
        <f>ROUND(E106*J106,2)</f>
        <v>0</v>
      </c>
      <c r="L106" s="247">
        <v>21</v>
      </c>
      <c r="M106" s="247">
        <f>G106*(1+L106/100)</f>
        <v>0</v>
      </c>
      <c r="N106" s="247">
        <v>0</v>
      </c>
      <c r="O106" s="247">
        <f>ROUND(E106*N106,2)</f>
        <v>0</v>
      </c>
      <c r="P106" s="247">
        <v>0</v>
      </c>
      <c r="Q106" s="247">
        <f>ROUND(E106*P106,2)</f>
        <v>0</v>
      </c>
      <c r="R106" s="247"/>
      <c r="S106" s="247" t="s">
        <v>138</v>
      </c>
      <c r="T106" s="248" t="s">
        <v>139</v>
      </c>
      <c r="U106" s="220">
        <v>0</v>
      </c>
      <c r="V106" s="220">
        <f>ROUND(E106*U106,2)</f>
        <v>0</v>
      </c>
      <c r="W106" s="220"/>
      <c r="X106" s="220" t="s">
        <v>121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122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x14ac:dyDescent="0.2">
      <c r="A107" s="225" t="s">
        <v>114</v>
      </c>
      <c r="B107" s="226" t="s">
        <v>81</v>
      </c>
      <c r="C107" s="252" t="s">
        <v>82</v>
      </c>
      <c r="D107" s="227"/>
      <c r="E107" s="228"/>
      <c r="F107" s="229"/>
      <c r="G107" s="229">
        <f>SUMIF(AG108:AG108,"&lt;&gt;NOR",G108:G108)</f>
        <v>0</v>
      </c>
      <c r="H107" s="229"/>
      <c r="I107" s="229">
        <f>SUM(I108:I108)</f>
        <v>0</v>
      </c>
      <c r="J107" s="229"/>
      <c r="K107" s="229">
        <f>SUM(K108:K108)</f>
        <v>0</v>
      </c>
      <c r="L107" s="229"/>
      <c r="M107" s="229">
        <f>SUM(M108:M108)</f>
        <v>0</v>
      </c>
      <c r="N107" s="229"/>
      <c r="O107" s="229">
        <f>SUM(O108:O108)</f>
        <v>0</v>
      </c>
      <c r="P107" s="229"/>
      <c r="Q107" s="229">
        <f>SUM(Q108:Q108)</f>
        <v>0</v>
      </c>
      <c r="R107" s="229"/>
      <c r="S107" s="229"/>
      <c r="T107" s="230"/>
      <c r="U107" s="224"/>
      <c r="V107" s="224">
        <f>SUM(V108:V108)</f>
        <v>0</v>
      </c>
      <c r="W107" s="224"/>
      <c r="X107" s="224"/>
      <c r="AG107" t="s">
        <v>115</v>
      </c>
    </row>
    <row r="108" spans="1:60" outlineLevel="1" x14ac:dyDescent="0.2">
      <c r="A108" s="242">
        <v>30</v>
      </c>
      <c r="B108" s="243" t="s">
        <v>245</v>
      </c>
      <c r="C108" s="258" t="s">
        <v>246</v>
      </c>
      <c r="D108" s="244" t="s">
        <v>137</v>
      </c>
      <c r="E108" s="245">
        <v>1</v>
      </c>
      <c r="F108" s="246"/>
      <c r="G108" s="247">
        <f>ROUND(E108*F108,2)</f>
        <v>0</v>
      </c>
      <c r="H108" s="246"/>
      <c r="I108" s="247">
        <f>ROUND(E108*H108,2)</f>
        <v>0</v>
      </c>
      <c r="J108" s="246"/>
      <c r="K108" s="247">
        <f>ROUND(E108*J108,2)</f>
        <v>0</v>
      </c>
      <c r="L108" s="247">
        <v>21</v>
      </c>
      <c r="M108" s="247">
        <f>G108*(1+L108/100)</f>
        <v>0</v>
      </c>
      <c r="N108" s="247">
        <v>0</v>
      </c>
      <c r="O108" s="247">
        <f>ROUND(E108*N108,2)</f>
        <v>0</v>
      </c>
      <c r="P108" s="247">
        <v>0</v>
      </c>
      <c r="Q108" s="247">
        <f>ROUND(E108*P108,2)</f>
        <v>0</v>
      </c>
      <c r="R108" s="247"/>
      <c r="S108" s="247" t="s">
        <v>138</v>
      </c>
      <c r="T108" s="248" t="s">
        <v>139</v>
      </c>
      <c r="U108" s="220">
        <v>0</v>
      </c>
      <c r="V108" s="220">
        <f>ROUND(E108*U108,2)</f>
        <v>0</v>
      </c>
      <c r="W108" s="220"/>
      <c r="X108" s="220" t="s">
        <v>121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122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25" t="s">
        <v>114</v>
      </c>
      <c r="B109" s="226" t="s">
        <v>83</v>
      </c>
      <c r="C109" s="252" t="s">
        <v>84</v>
      </c>
      <c r="D109" s="227"/>
      <c r="E109" s="228"/>
      <c r="F109" s="229"/>
      <c r="G109" s="229">
        <f>SUMIF(AG110:AG118,"&lt;&gt;NOR",G110:G118)</f>
        <v>0</v>
      </c>
      <c r="H109" s="229"/>
      <c r="I109" s="229">
        <f>SUM(I110:I118)</f>
        <v>0</v>
      </c>
      <c r="J109" s="229"/>
      <c r="K109" s="229">
        <f>SUM(K110:K118)</f>
        <v>0</v>
      </c>
      <c r="L109" s="229"/>
      <c r="M109" s="229">
        <f>SUM(M110:M118)</f>
        <v>0</v>
      </c>
      <c r="N109" s="229"/>
      <c r="O109" s="229">
        <f>SUM(O110:O118)</f>
        <v>0</v>
      </c>
      <c r="P109" s="229"/>
      <c r="Q109" s="229">
        <f>SUM(Q110:Q118)</f>
        <v>0</v>
      </c>
      <c r="R109" s="229"/>
      <c r="S109" s="229"/>
      <c r="T109" s="230"/>
      <c r="U109" s="224"/>
      <c r="V109" s="224">
        <f>SUM(V110:V118)</f>
        <v>7.4900000000000011</v>
      </c>
      <c r="W109" s="224"/>
      <c r="X109" s="224"/>
      <c r="AG109" t="s">
        <v>115</v>
      </c>
    </row>
    <row r="110" spans="1:60" outlineLevel="1" x14ac:dyDescent="0.2">
      <c r="A110" s="231">
        <v>31</v>
      </c>
      <c r="B110" s="232" t="s">
        <v>247</v>
      </c>
      <c r="C110" s="253" t="s">
        <v>248</v>
      </c>
      <c r="D110" s="233" t="s">
        <v>184</v>
      </c>
      <c r="E110" s="234">
        <v>4.8722300000000001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6">
        <v>0</v>
      </c>
      <c r="O110" s="236">
        <f>ROUND(E110*N110,2)</f>
        <v>0</v>
      </c>
      <c r="P110" s="236">
        <v>0</v>
      </c>
      <c r="Q110" s="236">
        <f>ROUND(E110*P110,2)</f>
        <v>0</v>
      </c>
      <c r="R110" s="236" t="s">
        <v>165</v>
      </c>
      <c r="S110" s="236" t="s">
        <v>120</v>
      </c>
      <c r="T110" s="237" t="s">
        <v>120</v>
      </c>
      <c r="U110" s="220">
        <v>0.49</v>
      </c>
      <c r="V110" s="220">
        <f>ROUND(E110*U110,2)</f>
        <v>2.39</v>
      </c>
      <c r="W110" s="220"/>
      <c r="X110" s="220" t="s">
        <v>249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250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6" t="s">
        <v>251</v>
      </c>
      <c r="D111" s="240"/>
      <c r="E111" s="240"/>
      <c r="F111" s="240"/>
      <c r="G111" s="240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151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2">
        <v>32</v>
      </c>
      <c r="B112" s="243" t="s">
        <v>252</v>
      </c>
      <c r="C112" s="258" t="s">
        <v>253</v>
      </c>
      <c r="D112" s="244" t="s">
        <v>184</v>
      </c>
      <c r="E112" s="245">
        <v>48.722290000000001</v>
      </c>
      <c r="F112" s="246"/>
      <c r="G112" s="247">
        <f>ROUND(E112*F112,2)</f>
        <v>0</v>
      </c>
      <c r="H112" s="246"/>
      <c r="I112" s="247">
        <f>ROUND(E112*H112,2)</f>
        <v>0</v>
      </c>
      <c r="J112" s="246"/>
      <c r="K112" s="247">
        <f>ROUND(E112*J112,2)</f>
        <v>0</v>
      </c>
      <c r="L112" s="247">
        <v>21</v>
      </c>
      <c r="M112" s="247">
        <f>G112*(1+L112/100)</f>
        <v>0</v>
      </c>
      <c r="N112" s="247">
        <v>0</v>
      </c>
      <c r="O112" s="247">
        <f>ROUND(E112*N112,2)</f>
        <v>0</v>
      </c>
      <c r="P112" s="247">
        <v>0</v>
      </c>
      <c r="Q112" s="247">
        <f>ROUND(E112*P112,2)</f>
        <v>0</v>
      </c>
      <c r="R112" s="247" t="s">
        <v>165</v>
      </c>
      <c r="S112" s="247" t="s">
        <v>120</v>
      </c>
      <c r="T112" s="248" t="s">
        <v>120</v>
      </c>
      <c r="U112" s="220">
        <v>0</v>
      </c>
      <c r="V112" s="220">
        <f>ROUND(E112*U112,2)</f>
        <v>0</v>
      </c>
      <c r="W112" s="220"/>
      <c r="X112" s="220" t="s">
        <v>249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250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42">
        <v>33</v>
      </c>
      <c r="B113" s="243" t="s">
        <v>254</v>
      </c>
      <c r="C113" s="258" t="s">
        <v>255</v>
      </c>
      <c r="D113" s="244" t="s">
        <v>184</v>
      </c>
      <c r="E113" s="245">
        <v>4.8722300000000001</v>
      </c>
      <c r="F113" s="246"/>
      <c r="G113" s="247">
        <f>ROUND(E113*F113,2)</f>
        <v>0</v>
      </c>
      <c r="H113" s="246"/>
      <c r="I113" s="247">
        <f>ROUND(E113*H113,2)</f>
        <v>0</v>
      </c>
      <c r="J113" s="246"/>
      <c r="K113" s="247">
        <f>ROUND(E113*J113,2)</f>
        <v>0</v>
      </c>
      <c r="L113" s="247">
        <v>21</v>
      </c>
      <c r="M113" s="247">
        <f>G113*(1+L113/100)</f>
        <v>0</v>
      </c>
      <c r="N113" s="247">
        <v>0</v>
      </c>
      <c r="O113" s="247">
        <f>ROUND(E113*N113,2)</f>
        <v>0</v>
      </c>
      <c r="P113" s="247">
        <v>0</v>
      </c>
      <c r="Q113" s="247">
        <f>ROUND(E113*P113,2)</f>
        <v>0</v>
      </c>
      <c r="R113" s="247" t="s">
        <v>165</v>
      </c>
      <c r="S113" s="247" t="s">
        <v>120</v>
      </c>
      <c r="T113" s="248" t="s">
        <v>120</v>
      </c>
      <c r="U113" s="220">
        <v>0.94199999999999995</v>
      </c>
      <c r="V113" s="220">
        <f>ROUND(E113*U113,2)</f>
        <v>4.59</v>
      </c>
      <c r="W113" s="220"/>
      <c r="X113" s="220" t="s">
        <v>249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250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31">
        <v>34</v>
      </c>
      <c r="B114" s="232" t="s">
        <v>256</v>
      </c>
      <c r="C114" s="253" t="s">
        <v>257</v>
      </c>
      <c r="D114" s="233" t="s">
        <v>184</v>
      </c>
      <c r="E114" s="234">
        <v>4.8722300000000001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6">
        <v>0</v>
      </c>
      <c r="O114" s="236">
        <f>ROUND(E114*N114,2)</f>
        <v>0</v>
      </c>
      <c r="P114" s="236">
        <v>0</v>
      </c>
      <c r="Q114" s="236">
        <f>ROUND(E114*P114,2)</f>
        <v>0</v>
      </c>
      <c r="R114" s="236" t="s">
        <v>258</v>
      </c>
      <c r="S114" s="236" t="s">
        <v>120</v>
      </c>
      <c r="T114" s="237" t="s">
        <v>120</v>
      </c>
      <c r="U114" s="220">
        <v>9.9000000000000005E-2</v>
      </c>
      <c r="V114" s="220">
        <f>ROUND(E114*U114,2)</f>
        <v>0.48</v>
      </c>
      <c r="W114" s="220"/>
      <c r="X114" s="220" t="s">
        <v>249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250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54" t="s">
        <v>259</v>
      </c>
      <c r="D115" s="238"/>
      <c r="E115" s="238"/>
      <c r="F115" s="238"/>
      <c r="G115" s="238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124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31">
        <v>35</v>
      </c>
      <c r="B116" s="232" t="s">
        <v>260</v>
      </c>
      <c r="C116" s="253" t="s">
        <v>261</v>
      </c>
      <c r="D116" s="233" t="s">
        <v>184</v>
      </c>
      <c r="E116" s="234">
        <v>4.8722300000000001</v>
      </c>
      <c r="F116" s="235"/>
      <c r="G116" s="236">
        <f>ROUND(E116*F116,2)</f>
        <v>0</v>
      </c>
      <c r="H116" s="235"/>
      <c r="I116" s="236">
        <f>ROUND(E116*H116,2)</f>
        <v>0</v>
      </c>
      <c r="J116" s="235"/>
      <c r="K116" s="236">
        <f>ROUND(E116*J116,2)</f>
        <v>0</v>
      </c>
      <c r="L116" s="236">
        <v>21</v>
      </c>
      <c r="M116" s="236">
        <f>G116*(1+L116/100)</f>
        <v>0</v>
      </c>
      <c r="N116" s="236">
        <v>0</v>
      </c>
      <c r="O116" s="236">
        <f>ROUND(E116*N116,2)</f>
        <v>0</v>
      </c>
      <c r="P116" s="236">
        <v>0</v>
      </c>
      <c r="Q116" s="236">
        <f>ROUND(E116*P116,2)</f>
        <v>0</v>
      </c>
      <c r="R116" s="236" t="s">
        <v>262</v>
      </c>
      <c r="S116" s="236" t="s">
        <v>120</v>
      </c>
      <c r="T116" s="237" t="s">
        <v>120</v>
      </c>
      <c r="U116" s="220">
        <v>6.0000000000000001E-3</v>
      </c>
      <c r="V116" s="220">
        <f>ROUND(E116*U116,2)</f>
        <v>0.03</v>
      </c>
      <c r="W116" s="220"/>
      <c r="X116" s="220" t="s">
        <v>249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250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54" t="s">
        <v>263</v>
      </c>
      <c r="D117" s="238"/>
      <c r="E117" s="238"/>
      <c r="F117" s="238"/>
      <c r="G117" s="238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124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42">
        <v>36</v>
      </c>
      <c r="B118" s="243" t="s">
        <v>264</v>
      </c>
      <c r="C118" s="258" t="s">
        <v>265</v>
      </c>
      <c r="D118" s="244" t="s">
        <v>184</v>
      </c>
      <c r="E118" s="245">
        <v>4.8722300000000001</v>
      </c>
      <c r="F118" s="246"/>
      <c r="G118" s="247">
        <f>ROUND(E118*F118,2)</f>
        <v>0</v>
      </c>
      <c r="H118" s="246"/>
      <c r="I118" s="247">
        <f>ROUND(E118*H118,2)</f>
        <v>0</v>
      </c>
      <c r="J118" s="246"/>
      <c r="K118" s="247">
        <f>ROUND(E118*J118,2)</f>
        <v>0</v>
      </c>
      <c r="L118" s="247">
        <v>21</v>
      </c>
      <c r="M118" s="247">
        <f>G118*(1+L118/100)</f>
        <v>0</v>
      </c>
      <c r="N118" s="247">
        <v>0</v>
      </c>
      <c r="O118" s="247">
        <f>ROUND(E118*N118,2)</f>
        <v>0</v>
      </c>
      <c r="P118" s="247">
        <v>0</v>
      </c>
      <c r="Q118" s="247">
        <f>ROUND(E118*P118,2)</f>
        <v>0</v>
      </c>
      <c r="R118" s="247" t="s">
        <v>165</v>
      </c>
      <c r="S118" s="247" t="s">
        <v>120</v>
      </c>
      <c r="T118" s="248" t="s">
        <v>120</v>
      </c>
      <c r="U118" s="220">
        <v>0</v>
      </c>
      <c r="V118" s="220">
        <f>ROUND(E118*U118,2)</f>
        <v>0</v>
      </c>
      <c r="W118" s="220"/>
      <c r="X118" s="220" t="s">
        <v>249</v>
      </c>
      <c r="Y118" s="210"/>
      <c r="Z118" s="210"/>
      <c r="AA118" s="210"/>
      <c r="AB118" s="210"/>
      <c r="AC118" s="210"/>
      <c r="AD118" s="210"/>
      <c r="AE118" s="210"/>
      <c r="AF118" s="210"/>
      <c r="AG118" s="210" t="s">
        <v>250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25" t="s">
        <v>114</v>
      </c>
      <c r="B119" s="226" t="s">
        <v>86</v>
      </c>
      <c r="C119" s="252" t="s">
        <v>27</v>
      </c>
      <c r="D119" s="227"/>
      <c r="E119" s="228"/>
      <c r="F119" s="229"/>
      <c r="G119" s="229">
        <f>SUMIF(AG120:AG131,"&lt;&gt;NOR",G120:G131)</f>
        <v>0</v>
      </c>
      <c r="H119" s="229"/>
      <c r="I119" s="229">
        <f>SUM(I120:I131)</f>
        <v>0</v>
      </c>
      <c r="J119" s="229"/>
      <c r="K119" s="229">
        <f>SUM(K120:K131)</f>
        <v>0</v>
      </c>
      <c r="L119" s="229"/>
      <c r="M119" s="229">
        <f>SUM(M120:M131)</f>
        <v>0</v>
      </c>
      <c r="N119" s="229"/>
      <c r="O119" s="229">
        <f>SUM(O120:O131)</f>
        <v>0</v>
      </c>
      <c r="P119" s="229"/>
      <c r="Q119" s="229">
        <f>SUM(Q120:Q131)</f>
        <v>0</v>
      </c>
      <c r="R119" s="229"/>
      <c r="S119" s="229"/>
      <c r="T119" s="230"/>
      <c r="U119" s="224"/>
      <c r="V119" s="224">
        <f>SUM(V120:V131)</f>
        <v>0</v>
      </c>
      <c r="W119" s="224"/>
      <c r="X119" s="224"/>
      <c r="AG119" t="s">
        <v>115</v>
      </c>
    </row>
    <row r="120" spans="1:60" outlineLevel="1" x14ac:dyDescent="0.2">
      <c r="A120" s="231">
        <v>37</v>
      </c>
      <c r="B120" s="232" t="s">
        <v>266</v>
      </c>
      <c r="C120" s="253" t="s">
        <v>267</v>
      </c>
      <c r="D120" s="233" t="s">
        <v>268</v>
      </c>
      <c r="E120" s="234">
        <v>1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0</v>
      </c>
      <c r="O120" s="236">
        <f>ROUND(E120*N120,2)</f>
        <v>0</v>
      </c>
      <c r="P120" s="236">
        <v>0</v>
      </c>
      <c r="Q120" s="236">
        <f>ROUND(E120*P120,2)</f>
        <v>0</v>
      </c>
      <c r="R120" s="236"/>
      <c r="S120" s="236" t="s">
        <v>138</v>
      </c>
      <c r="T120" s="237" t="s">
        <v>139</v>
      </c>
      <c r="U120" s="220">
        <v>0</v>
      </c>
      <c r="V120" s="220">
        <f>ROUND(E120*U120,2)</f>
        <v>0</v>
      </c>
      <c r="W120" s="220"/>
      <c r="X120" s="220" t="s">
        <v>121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122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5" t="s">
        <v>269</v>
      </c>
      <c r="D121" s="222"/>
      <c r="E121" s="223"/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126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5" t="s">
        <v>270</v>
      </c>
      <c r="D122" s="222"/>
      <c r="E122" s="223"/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126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5" t="s">
        <v>271</v>
      </c>
      <c r="D123" s="222"/>
      <c r="E123" s="223">
        <v>1</v>
      </c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126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31">
        <v>38</v>
      </c>
      <c r="B124" s="232" t="s">
        <v>272</v>
      </c>
      <c r="C124" s="253" t="s">
        <v>273</v>
      </c>
      <c r="D124" s="233" t="s">
        <v>268</v>
      </c>
      <c r="E124" s="234">
        <v>1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6">
        <v>0</v>
      </c>
      <c r="O124" s="236">
        <f>ROUND(E124*N124,2)</f>
        <v>0</v>
      </c>
      <c r="P124" s="236">
        <v>0</v>
      </c>
      <c r="Q124" s="236">
        <f>ROUND(E124*P124,2)</f>
        <v>0</v>
      </c>
      <c r="R124" s="236"/>
      <c r="S124" s="236" t="s">
        <v>138</v>
      </c>
      <c r="T124" s="237" t="s">
        <v>139</v>
      </c>
      <c r="U124" s="220">
        <v>0</v>
      </c>
      <c r="V124" s="220">
        <f>ROUND(E124*U124,2)</f>
        <v>0</v>
      </c>
      <c r="W124" s="220"/>
      <c r="X124" s="220" t="s">
        <v>121</v>
      </c>
      <c r="Y124" s="210"/>
      <c r="Z124" s="210"/>
      <c r="AA124" s="210"/>
      <c r="AB124" s="210"/>
      <c r="AC124" s="210"/>
      <c r="AD124" s="210"/>
      <c r="AE124" s="210"/>
      <c r="AF124" s="210"/>
      <c r="AG124" s="210" t="s">
        <v>122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5" t="s">
        <v>274</v>
      </c>
      <c r="D125" s="222"/>
      <c r="E125" s="223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126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55" t="s">
        <v>275</v>
      </c>
      <c r="D126" s="222"/>
      <c r="E126" s="223"/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126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5" t="s">
        <v>271</v>
      </c>
      <c r="D127" s="222"/>
      <c r="E127" s="223">
        <v>1</v>
      </c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126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31">
        <v>39</v>
      </c>
      <c r="B128" s="232" t="s">
        <v>276</v>
      </c>
      <c r="C128" s="253" t="s">
        <v>277</v>
      </c>
      <c r="D128" s="233" t="s">
        <v>268</v>
      </c>
      <c r="E128" s="234">
        <v>1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21</v>
      </c>
      <c r="M128" s="236">
        <f>G128*(1+L128/100)</f>
        <v>0</v>
      </c>
      <c r="N128" s="236">
        <v>0</v>
      </c>
      <c r="O128" s="236">
        <f>ROUND(E128*N128,2)</f>
        <v>0</v>
      </c>
      <c r="P128" s="236">
        <v>0</v>
      </c>
      <c r="Q128" s="236">
        <f>ROUND(E128*P128,2)</f>
        <v>0</v>
      </c>
      <c r="R128" s="236"/>
      <c r="S128" s="236" t="s">
        <v>138</v>
      </c>
      <c r="T128" s="237" t="s">
        <v>139</v>
      </c>
      <c r="U128" s="220">
        <v>0</v>
      </c>
      <c r="V128" s="220">
        <f>ROUND(E128*U128,2)</f>
        <v>0</v>
      </c>
      <c r="W128" s="220"/>
      <c r="X128" s="220" t="s">
        <v>121</v>
      </c>
      <c r="Y128" s="210"/>
      <c r="Z128" s="210"/>
      <c r="AA128" s="210"/>
      <c r="AB128" s="210"/>
      <c r="AC128" s="210"/>
      <c r="AD128" s="210"/>
      <c r="AE128" s="210"/>
      <c r="AF128" s="210"/>
      <c r="AG128" s="210" t="s">
        <v>122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5" t="s">
        <v>278</v>
      </c>
      <c r="D129" s="222"/>
      <c r="E129" s="223"/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2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126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55" t="s">
        <v>271</v>
      </c>
      <c r="D130" s="222"/>
      <c r="E130" s="223">
        <v>1</v>
      </c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126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42">
        <v>40</v>
      </c>
      <c r="B131" s="243" t="s">
        <v>279</v>
      </c>
      <c r="C131" s="258" t="s">
        <v>280</v>
      </c>
      <c r="D131" s="244" t="s">
        <v>268</v>
      </c>
      <c r="E131" s="245">
        <v>1</v>
      </c>
      <c r="F131" s="246"/>
      <c r="G131" s="247">
        <f>ROUND(E131*F131,2)</f>
        <v>0</v>
      </c>
      <c r="H131" s="246"/>
      <c r="I131" s="247">
        <f>ROUND(E131*H131,2)</f>
        <v>0</v>
      </c>
      <c r="J131" s="246"/>
      <c r="K131" s="247">
        <f>ROUND(E131*J131,2)</f>
        <v>0</v>
      </c>
      <c r="L131" s="247">
        <v>21</v>
      </c>
      <c r="M131" s="247">
        <f>G131*(1+L131/100)</f>
        <v>0</v>
      </c>
      <c r="N131" s="247">
        <v>0</v>
      </c>
      <c r="O131" s="247">
        <f>ROUND(E131*N131,2)</f>
        <v>0</v>
      </c>
      <c r="P131" s="247">
        <v>0</v>
      </c>
      <c r="Q131" s="247">
        <f>ROUND(E131*P131,2)</f>
        <v>0</v>
      </c>
      <c r="R131" s="247"/>
      <c r="S131" s="247" t="s">
        <v>138</v>
      </c>
      <c r="T131" s="248" t="s">
        <v>139</v>
      </c>
      <c r="U131" s="220">
        <v>0</v>
      </c>
      <c r="V131" s="220">
        <f>ROUND(E131*U131,2)</f>
        <v>0</v>
      </c>
      <c r="W131" s="220"/>
      <c r="X131" s="220" t="s">
        <v>121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122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x14ac:dyDescent="0.2">
      <c r="A132" s="225" t="s">
        <v>114</v>
      </c>
      <c r="B132" s="226" t="s">
        <v>87</v>
      </c>
      <c r="C132" s="252" t="s">
        <v>28</v>
      </c>
      <c r="D132" s="227"/>
      <c r="E132" s="228"/>
      <c r="F132" s="229"/>
      <c r="G132" s="229">
        <f>SUMIF(AG133:AG152,"&lt;&gt;NOR",G133:G152)</f>
        <v>0</v>
      </c>
      <c r="H132" s="229"/>
      <c r="I132" s="229">
        <f>SUM(I133:I152)</f>
        <v>0</v>
      </c>
      <c r="J132" s="229"/>
      <c r="K132" s="229">
        <f>SUM(K133:K152)</f>
        <v>0</v>
      </c>
      <c r="L132" s="229"/>
      <c r="M132" s="229">
        <f>SUM(M133:M152)</f>
        <v>0</v>
      </c>
      <c r="N132" s="229"/>
      <c r="O132" s="229">
        <f>SUM(O133:O152)</f>
        <v>0</v>
      </c>
      <c r="P132" s="229"/>
      <c r="Q132" s="229">
        <f>SUM(Q133:Q152)</f>
        <v>0</v>
      </c>
      <c r="R132" s="229"/>
      <c r="S132" s="229"/>
      <c r="T132" s="230"/>
      <c r="U132" s="224"/>
      <c r="V132" s="224">
        <f>SUM(V133:V152)</f>
        <v>0</v>
      </c>
      <c r="W132" s="224"/>
      <c r="X132" s="224"/>
      <c r="AG132" t="s">
        <v>115</v>
      </c>
    </row>
    <row r="133" spans="1:60" outlineLevel="1" x14ac:dyDescent="0.2">
      <c r="A133" s="231">
        <v>41</v>
      </c>
      <c r="B133" s="232" t="s">
        <v>281</v>
      </c>
      <c r="C133" s="253" t="s">
        <v>282</v>
      </c>
      <c r="D133" s="233" t="s">
        <v>268</v>
      </c>
      <c r="E133" s="234">
        <v>1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6">
        <v>0</v>
      </c>
      <c r="O133" s="236">
        <f>ROUND(E133*N133,2)</f>
        <v>0</v>
      </c>
      <c r="P133" s="236">
        <v>0</v>
      </c>
      <c r="Q133" s="236">
        <f>ROUND(E133*P133,2)</f>
        <v>0</v>
      </c>
      <c r="R133" s="236"/>
      <c r="S133" s="236" t="s">
        <v>138</v>
      </c>
      <c r="T133" s="237" t="s">
        <v>139</v>
      </c>
      <c r="U133" s="220">
        <v>0</v>
      </c>
      <c r="V133" s="220">
        <f>ROUND(E133*U133,2)</f>
        <v>0</v>
      </c>
      <c r="W133" s="220"/>
      <c r="X133" s="220" t="s">
        <v>121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122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5" t="s">
        <v>283</v>
      </c>
      <c r="D134" s="222"/>
      <c r="E134" s="223"/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126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55" t="s">
        <v>284</v>
      </c>
      <c r="D135" s="222"/>
      <c r="E135" s="223"/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126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55" t="s">
        <v>285</v>
      </c>
      <c r="D136" s="222"/>
      <c r="E136" s="223"/>
      <c r="F136" s="220"/>
      <c r="G136" s="22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126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5" t="s">
        <v>286</v>
      </c>
      <c r="D137" s="222"/>
      <c r="E137" s="223"/>
      <c r="F137" s="220"/>
      <c r="G137" s="220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126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5" t="s">
        <v>287</v>
      </c>
      <c r="D138" s="222"/>
      <c r="E138" s="223"/>
      <c r="F138" s="220"/>
      <c r="G138" s="220"/>
      <c r="H138" s="220"/>
      <c r="I138" s="220"/>
      <c r="J138" s="220"/>
      <c r="K138" s="220"/>
      <c r="L138" s="220"/>
      <c r="M138" s="220"/>
      <c r="N138" s="220"/>
      <c r="O138" s="220"/>
      <c r="P138" s="220"/>
      <c r="Q138" s="220"/>
      <c r="R138" s="220"/>
      <c r="S138" s="220"/>
      <c r="T138" s="220"/>
      <c r="U138" s="220"/>
      <c r="V138" s="220"/>
      <c r="W138" s="220"/>
      <c r="X138" s="22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126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55" t="s">
        <v>271</v>
      </c>
      <c r="D139" s="222"/>
      <c r="E139" s="223">
        <v>1</v>
      </c>
      <c r="F139" s="220"/>
      <c r="G139" s="220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2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126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31">
        <v>42</v>
      </c>
      <c r="B140" s="232" t="s">
        <v>288</v>
      </c>
      <c r="C140" s="253" t="s">
        <v>289</v>
      </c>
      <c r="D140" s="233" t="s">
        <v>268</v>
      </c>
      <c r="E140" s="234">
        <v>1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6">
        <v>0</v>
      </c>
      <c r="O140" s="236">
        <f>ROUND(E140*N140,2)</f>
        <v>0</v>
      </c>
      <c r="P140" s="236">
        <v>0</v>
      </c>
      <c r="Q140" s="236">
        <f>ROUND(E140*P140,2)</f>
        <v>0</v>
      </c>
      <c r="R140" s="236"/>
      <c r="S140" s="236" t="s">
        <v>138</v>
      </c>
      <c r="T140" s="237" t="s">
        <v>139</v>
      </c>
      <c r="U140" s="220">
        <v>0</v>
      </c>
      <c r="V140" s="220">
        <f>ROUND(E140*U140,2)</f>
        <v>0</v>
      </c>
      <c r="W140" s="220"/>
      <c r="X140" s="220" t="s">
        <v>121</v>
      </c>
      <c r="Y140" s="210"/>
      <c r="Z140" s="210"/>
      <c r="AA140" s="210"/>
      <c r="AB140" s="210"/>
      <c r="AC140" s="210"/>
      <c r="AD140" s="210"/>
      <c r="AE140" s="210"/>
      <c r="AF140" s="210"/>
      <c r="AG140" s="210" t="s">
        <v>122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55" t="s">
        <v>290</v>
      </c>
      <c r="D141" s="222"/>
      <c r="E141" s="223"/>
      <c r="F141" s="220"/>
      <c r="G141" s="220"/>
      <c r="H141" s="220"/>
      <c r="I141" s="220"/>
      <c r="J141" s="220"/>
      <c r="K141" s="220"/>
      <c r="L141" s="220"/>
      <c r="M141" s="220"/>
      <c r="N141" s="220"/>
      <c r="O141" s="220"/>
      <c r="P141" s="220"/>
      <c r="Q141" s="220"/>
      <c r="R141" s="220"/>
      <c r="S141" s="220"/>
      <c r="T141" s="220"/>
      <c r="U141" s="220"/>
      <c r="V141" s="220"/>
      <c r="W141" s="220"/>
      <c r="X141" s="22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126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55" t="s">
        <v>291</v>
      </c>
      <c r="D142" s="222"/>
      <c r="E142" s="223"/>
      <c r="F142" s="220"/>
      <c r="G142" s="220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126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5" t="s">
        <v>292</v>
      </c>
      <c r="D143" s="222"/>
      <c r="E143" s="223"/>
      <c r="F143" s="220"/>
      <c r="G143" s="220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126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5" t="s">
        <v>271</v>
      </c>
      <c r="D144" s="222"/>
      <c r="E144" s="223">
        <v>1</v>
      </c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126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31">
        <v>43</v>
      </c>
      <c r="B145" s="232" t="s">
        <v>293</v>
      </c>
      <c r="C145" s="253" t="s">
        <v>294</v>
      </c>
      <c r="D145" s="233" t="s">
        <v>268</v>
      </c>
      <c r="E145" s="234">
        <v>1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6">
        <v>0</v>
      </c>
      <c r="O145" s="236">
        <f>ROUND(E145*N145,2)</f>
        <v>0</v>
      </c>
      <c r="P145" s="236">
        <v>0</v>
      </c>
      <c r="Q145" s="236">
        <f>ROUND(E145*P145,2)</f>
        <v>0</v>
      </c>
      <c r="R145" s="236"/>
      <c r="S145" s="236" t="s">
        <v>138</v>
      </c>
      <c r="T145" s="237" t="s">
        <v>139</v>
      </c>
      <c r="U145" s="220">
        <v>0</v>
      </c>
      <c r="V145" s="220">
        <f>ROUND(E145*U145,2)</f>
        <v>0</v>
      </c>
      <c r="W145" s="220"/>
      <c r="X145" s="220" t="s">
        <v>121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122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55" t="s">
        <v>295</v>
      </c>
      <c r="D146" s="222"/>
      <c r="E146" s="223"/>
      <c r="F146" s="220"/>
      <c r="G146" s="220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126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55" t="s">
        <v>296</v>
      </c>
      <c r="D147" s="222"/>
      <c r="E147" s="223"/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126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55" t="s">
        <v>271</v>
      </c>
      <c r="D148" s="222"/>
      <c r="E148" s="223">
        <v>1</v>
      </c>
      <c r="F148" s="220"/>
      <c r="G148" s="220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126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31">
        <v>44</v>
      </c>
      <c r="B149" s="232" t="s">
        <v>297</v>
      </c>
      <c r="C149" s="253" t="s">
        <v>298</v>
      </c>
      <c r="D149" s="233" t="s">
        <v>268</v>
      </c>
      <c r="E149" s="234">
        <v>1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6">
        <v>0</v>
      </c>
      <c r="O149" s="236">
        <f>ROUND(E149*N149,2)</f>
        <v>0</v>
      </c>
      <c r="P149" s="236">
        <v>0</v>
      </c>
      <c r="Q149" s="236">
        <f>ROUND(E149*P149,2)</f>
        <v>0</v>
      </c>
      <c r="R149" s="236"/>
      <c r="S149" s="236" t="s">
        <v>138</v>
      </c>
      <c r="T149" s="237" t="s">
        <v>139</v>
      </c>
      <c r="U149" s="220">
        <v>0</v>
      </c>
      <c r="V149" s="220">
        <f>ROUND(E149*U149,2)</f>
        <v>0</v>
      </c>
      <c r="W149" s="220"/>
      <c r="X149" s="220" t="s">
        <v>121</v>
      </c>
      <c r="Y149" s="210"/>
      <c r="Z149" s="210"/>
      <c r="AA149" s="210"/>
      <c r="AB149" s="210"/>
      <c r="AC149" s="210"/>
      <c r="AD149" s="210"/>
      <c r="AE149" s="210"/>
      <c r="AF149" s="210"/>
      <c r="AG149" s="210" t="s">
        <v>122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5" t="s">
        <v>299</v>
      </c>
      <c r="D150" s="222"/>
      <c r="E150" s="223"/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126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55" t="s">
        <v>300</v>
      </c>
      <c r="D151" s="222"/>
      <c r="E151" s="223"/>
      <c r="F151" s="220"/>
      <c r="G151" s="220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126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55" t="s">
        <v>271</v>
      </c>
      <c r="D152" s="222"/>
      <c r="E152" s="223">
        <v>1</v>
      </c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126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x14ac:dyDescent="0.2">
      <c r="A153" s="5"/>
      <c r="B153" s="6"/>
      <c r="C153" s="261"/>
      <c r="D153" s="8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AE153">
        <v>15</v>
      </c>
      <c r="AF153">
        <v>21</v>
      </c>
    </row>
    <row r="154" spans="1:60" x14ac:dyDescent="0.2">
      <c r="A154" s="213"/>
      <c r="B154" s="214" t="s">
        <v>29</v>
      </c>
      <c r="C154" s="262"/>
      <c r="D154" s="215"/>
      <c r="E154" s="216"/>
      <c r="F154" s="216"/>
      <c r="G154" s="251">
        <f>G8+G14+G25+G30+G34+G38+G48+G57+G60+G62+G65+G88+G90+G99+G105+G107+G109+G119+G132</f>
        <v>0</v>
      </c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AE154">
        <f>SUMIF(L7:L152,AE153,G7:G152)</f>
        <v>0</v>
      </c>
      <c r="AF154">
        <f>SUMIF(L7:L152,AF153,G7:G152)</f>
        <v>0</v>
      </c>
      <c r="AG154" t="s">
        <v>301</v>
      </c>
    </row>
    <row r="155" spans="1:60" x14ac:dyDescent="0.2">
      <c r="C155" s="263"/>
      <c r="D155" s="194"/>
      <c r="AG155" t="s">
        <v>302</v>
      </c>
    </row>
    <row r="156" spans="1:60" x14ac:dyDescent="0.2">
      <c r="D156" s="194"/>
    </row>
    <row r="157" spans="1:60" x14ac:dyDescent="0.2">
      <c r="D157" s="194"/>
    </row>
    <row r="158" spans="1:60" x14ac:dyDescent="0.2">
      <c r="D158" s="194"/>
    </row>
    <row r="159" spans="1:60" x14ac:dyDescent="0.2">
      <c r="D159" s="194"/>
    </row>
    <row r="160" spans="1:60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Lzbxapswj5GVQdz1s6bsCO+sBhoO7BDrGPj9QB6M2caxnhlXqdq/oJWlsVh1MN9yBAODiKF6QFi+OsuUFqX0Hw==" saltValue="sO41aBj+nxK6DQUqwfbJjw==" spinCount="100000" sheet="1"/>
  <mergeCells count="19">
    <mergeCell ref="C117:G117"/>
    <mergeCell ref="C64:G64"/>
    <mergeCell ref="C74:G74"/>
    <mergeCell ref="C87:G87"/>
    <mergeCell ref="C104:G104"/>
    <mergeCell ref="C111:G111"/>
    <mergeCell ref="C115:G115"/>
    <mergeCell ref="C27:G27"/>
    <mergeCell ref="C40:G40"/>
    <mergeCell ref="C41:G41"/>
    <mergeCell ref="C52:G52"/>
    <mergeCell ref="C55:G55"/>
    <mergeCell ref="C59:G59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siler</cp:lastModifiedBy>
  <cp:lastPrinted>2014-02-28T09:52:57Z</cp:lastPrinted>
  <dcterms:created xsi:type="dcterms:W3CDTF">2009-04-08T07:15:50Z</dcterms:created>
  <dcterms:modified xsi:type="dcterms:W3CDTF">2019-06-06T14:03:36Z</dcterms:modified>
</cp:coreProperties>
</file>